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Favapct">'Sheet1'!$G$11</definedName>
    <definedName name="GPDHpct">'Sheet1'!$G$10</definedName>
    <definedName name="OtherCCpct">'Sheet1'!$G$12</definedName>
    <definedName name="Popsize">'Sheet1'!$H$8</definedName>
    <definedName name="Sufficient2pct">'Sheet1'!$G$13</definedName>
  </definedNames>
  <calcPr fullCalcOnLoad="1"/>
</workbook>
</file>

<file path=xl/sharedStrings.xml><?xml version="1.0" encoding="utf-8"?>
<sst xmlns="http://schemas.openxmlformats.org/spreadsheetml/2006/main" count="38" uniqueCount="35">
  <si>
    <t>% of population with GPDH deficiency</t>
  </si>
  <si>
    <t>% who consume fava beans</t>
  </si>
  <si>
    <t>% with remaining causal components</t>
  </si>
  <si>
    <t>% with 2nd sufficient cause</t>
  </si>
  <si>
    <t xml:space="preserve">  1.  GPDH + fava + remaining causal components</t>
  </si>
  <si>
    <t>%</t>
  </si>
  <si>
    <t>Number</t>
  </si>
  <si>
    <t>Favism</t>
  </si>
  <si>
    <t>cause #1</t>
  </si>
  <si>
    <t>cause #2</t>
  </si>
  <si>
    <t>Total</t>
  </si>
  <si>
    <t>No fava</t>
  </si>
  <si>
    <t>from</t>
  </si>
  <si>
    <t>GPDH deficiency</t>
  </si>
  <si>
    <t>Observed</t>
  </si>
  <si>
    <t>prevalence</t>
  </si>
  <si>
    <t>No GPDH deficiency</t>
  </si>
  <si>
    <t xml:space="preserve">    No fava &amp; no GPDH</t>
  </si>
  <si>
    <t xml:space="preserve">    Fava &amp; no GPDH</t>
  </si>
  <si>
    <t xml:space="preserve">    GPDH &amp; no fava</t>
  </si>
  <si>
    <t xml:space="preserve">        GPDH &amp; Fava &amp; remaining causal components</t>
  </si>
  <si>
    <t xml:space="preserve">        GPDH &amp; Fava &amp; NO remaining components</t>
  </si>
  <si>
    <t xml:space="preserve">    GPDH &amp; Fava</t>
  </si>
  <si>
    <t>PR</t>
  </si>
  <si>
    <t>Fava</t>
  </si>
  <si>
    <t>Population characteristics</t>
  </si>
  <si>
    <t>Population characteristics (all are independent)</t>
  </si>
  <si>
    <t>Favism example from chapter on Effect Modification chapter</t>
  </si>
  <si>
    <t>Victor J. Schoenbach, EffectModification-favism-eg.xls, 11/2/1998</t>
  </si>
  <si>
    <t>Assume two (independent) sufficient causes for favism:</t>
  </si>
  <si>
    <t xml:space="preserve">  2.  2nd sufficient cause (independent)</t>
  </si>
  <si>
    <t>Cells in pink are named and can be altered to see impact.</t>
  </si>
  <si>
    <t>NOTE - references to named cells are treated as absolute cell references</t>
  </si>
  <si>
    <t>From text:</t>
  </si>
  <si>
    <t>(see text for explanation)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</si>
</sst>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%"/>
    <numFmt numFmtId="166" formatCode="0.00000000000000%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F2" sqref="F2"/>
    </sheetView>
  </sheetViews>
  <sheetFormatPr defaultColWidth="9.140625" defaultRowHeight="12.75"/>
  <cols>
    <col min="1" max="1" width="4.8515625" style="0" customWidth="1"/>
    <col min="6" max="6" width="10.28125" style="0" customWidth="1"/>
    <col min="7" max="7" width="10.28125" style="0" bestFit="1" customWidth="1"/>
    <col min="8" max="8" width="13.7109375" style="0" customWidth="1"/>
    <col min="9" max="9" width="7.57421875" style="0" customWidth="1"/>
    <col min="10" max="10" width="8.00390625" style="0" customWidth="1"/>
    <col min="11" max="11" width="7.8515625" style="0" customWidth="1"/>
    <col min="12" max="12" width="9.28125" style="0" bestFit="1" customWidth="1"/>
    <col min="13" max="13" width="8.421875" style="0" customWidth="1"/>
  </cols>
  <sheetData>
    <row r="1" ht="12.75">
      <c r="E1" s="7" t="s">
        <v>27</v>
      </c>
    </row>
    <row r="2" spans="1:6" ht="12.75">
      <c r="A2" s="1"/>
      <c r="F2" t="s">
        <v>34</v>
      </c>
    </row>
    <row r="3" spans="1:2" ht="12.75">
      <c r="A3" s="1"/>
      <c r="B3" t="s">
        <v>29</v>
      </c>
    </row>
    <row r="4" ht="12.75">
      <c r="B4" t="s">
        <v>4</v>
      </c>
    </row>
    <row r="5" spans="2:12" ht="12.75">
      <c r="B5" t="s">
        <v>30</v>
      </c>
      <c r="I5" s="3"/>
      <c r="J5" s="6" t="s">
        <v>7</v>
      </c>
      <c r="K5" s="3"/>
      <c r="L5" s="3"/>
    </row>
    <row r="6" spans="7:13" ht="12.75">
      <c r="G6" s="10" t="s">
        <v>25</v>
      </c>
      <c r="H6" s="4"/>
      <c r="I6" s="4" t="s">
        <v>12</v>
      </c>
      <c r="J6" s="4" t="s">
        <v>12</v>
      </c>
      <c r="K6" s="4"/>
      <c r="L6" s="4" t="s">
        <v>14</v>
      </c>
      <c r="M6" s="14" t="s">
        <v>14</v>
      </c>
    </row>
    <row r="7" spans="2:13" ht="12.75">
      <c r="B7" t="s">
        <v>26</v>
      </c>
      <c r="G7" s="4" t="s">
        <v>5</v>
      </c>
      <c r="H7" s="4" t="s">
        <v>6</v>
      </c>
      <c r="I7" s="4" t="s">
        <v>8</v>
      </c>
      <c r="J7" s="4" t="s">
        <v>9</v>
      </c>
      <c r="K7" s="4" t="s">
        <v>10</v>
      </c>
      <c r="L7" s="4" t="s">
        <v>15</v>
      </c>
      <c r="M7" s="14" t="s">
        <v>23</v>
      </c>
    </row>
    <row r="8" spans="2:12" ht="12.75">
      <c r="B8" t="s">
        <v>10</v>
      </c>
      <c r="G8" s="2">
        <v>1</v>
      </c>
      <c r="H8">
        <v>10000000</v>
      </c>
      <c r="I8">
        <f>H17</f>
        <v>2000</v>
      </c>
      <c r="J8">
        <f>Sufficient2pct*Popsize</f>
        <v>2999.9999999999995</v>
      </c>
      <c r="K8">
        <f>I8+J8</f>
        <v>5000</v>
      </c>
      <c r="L8" s="2">
        <f>K8/H8</f>
        <v>0.0005</v>
      </c>
    </row>
    <row r="9" spans="6:7" ht="12.75">
      <c r="F9" t="s">
        <v>33</v>
      </c>
      <c r="G9" s="2"/>
    </row>
    <row r="10" spans="2:13" ht="12.75">
      <c r="B10" t="s">
        <v>0</v>
      </c>
      <c r="F10" s="16">
        <v>0.01</v>
      </c>
      <c r="G10" s="11">
        <v>0.01</v>
      </c>
      <c r="H10">
        <f>GPDHpct*Popsize</f>
        <v>100000</v>
      </c>
      <c r="I10">
        <f>H17</f>
        <v>2000</v>
      </c>
      <c r="J10">
        <f>Sufficient2pct*H10</f>
        <v>29.999999999999996</v>
      </c>
      <c r="K10">
        <f aca="true" t="shared" si="0" ref="K10:K24">I10+J10</f>
        <v>2030</v>
      </c>
      <c r="L10" s="2">
        <f>K10/H10</f>
        <v>0.0203</v>
      </c>
      <c r="M10" s="5"/>
    </row>
    <row r="11" spans="2:13" ht="12.75">
      <c r="B11" t="s">
        <v>1</v>
      </c>
      <c r="F11" s="16">
        <v>0.2</v>
      </c>
      <c r="G11" s="17">
        <v>0.2</v>
      </c>
      <c r="H11">
        <f>Favapct*Popsize</f>
        <v>2000000</v>
      </c>
      <c r="I11">
        <f>H17</f>
        <v>2000</v>
      </c>
      <c r="J11">
        <f aca="true" t="shared" si="1" ref="J11:J21">Sufficient2pct*H11</f>
        <v>600</v>
      </c>
      <c r="K11">
        <f t="shared" si="0"/>
        <v>2600</v>
      </c>
      <c r="L11" s="2">
        <f aca="true" t="shared" si="2" ref="L11:L21">K11/H11</f>
        <v>0.0013</v>
      </c>
      <c r="M11" s="5"/>
    </row>
    <row r="12" spans="2:13" ht="12.75">
      <c r="B12" t="s">
        <v>2</v>
      </c>
      <c r="F12" s="16">
        <v>0.1</v>
      </c>
      <c r="G12" s="11">
        <v>0.1</v>
      </c>
      <c r="H12">
        <f>OtherCCpct*Popsize</f>
        <v>1000000</v>
      </c>
      <c r="J12">
        <f t="shared" si="1"/>
        <v>300</v>
      </c>
      <c r="K12">
        <f t="shared" si="0"/>
        <v>300</v>
      </c>
      <c r="L12" s="2">
        <f t="shared" si="2"/>
        <v>0.0003</v>
      </c>
      <c r="M12" s="5"/>
    </row>
    <row r="13" spans="2:13" ht="12.75">
      <c r="B13" t="s">
        <v>3</v>
      </c>
      <c r="F13" s="2">
        <v>0.0003</v>
      </c>
      <c r="G13" s="11">
        <v>0.0003</v>
      </c>
      <c r="H13">
        <f>Sufficient2pct*Popsize</f>
        <v>2999.9999999999995</v>
      </c>
      <c r="J13">
        <f t="shared" si="1"/>
        <v>0.8999999999999998</v>
      </c>
      <c r="K13">
        <f t="shared" si="0"/>
        <v>0.8999999999999998</v>
      </c>
      <c r="L13" s="2">
        <f t="shared" si="2"/>
        <v>0.0003</v>
      </c>
      <c r="M13" s="5"/>
    </row>
    <row r="14" spans="7:13" ht="12.75">
      <c r="G14" s="2"/>
      <c r="L14" s="2"/>
      <c r="M14" s="5"/>
    </row>
    <row r="15" spans="2:13" ht="12.75">
      <c r="B15" s="7" t="s">
        <v>13</v>
      </c>
      <c r="G15" s="2">
        <v>0.01</v>
      </c>
      <c r="H15">
        <f>GPDHpct*Popsize</f>
        <v>100000</v>
      </c>
      <c r="I15">
        <f>H17</f>
        <v>2000</v>
      </c>
      <c r="J15">
        <f>Sufficient2pct*H15</f>
        <v>29.999999999999996</v>
      </c>
      <c r="K15">
        <f t="shared" si="0"/>
        <v>2030</v>
      </c>
      <c r="L15" s="2">
        <f>K15/H15</f>
        <v>0.0203</v>
      </c>
      <c r="M15" s="13">
        <f>L15/L20</f>
        <v>67.66666666666667</v>
      </c>
    </row>
    <row r="16" spans="2:13" ht="12.75">
      <c r="B16" t="s">
        <v>22</v>
      </c>
      <c r="G16" s="2">
        <f>GPDHpct*Favapct</f>
        <v>0.002</v>
      </c>
      <c r="H16">
        <f>G16*Popsize</f>
        <v>20000</v>
      </c>
      <c r="I16">
        <f>H17</f>
        <v>2000</v>
      </c>
      <c r="J16">
        <f t="shared" si="1"/>
        <v>5.999999999999999</v>
      </c>
      <c r="K16">
        <f t="shared" si="0"/>
        <v>2006</v>
      </c>
      <c r="L16" s="2">
        <f t="shared" si="2"/>
        <v>0.1003</v>
      </c>
      <c r="M16" s="5"/>
    </row>
    <row r="17" spans="2:13" ht="12.75">
      <c r="B17" s="7" t="s">
        <v>20</v>
      </c>
      <c r="G17" s="2">
        <f>GPDHpct*Favapct*OtherCCpct</f>
        <v>0.0002</v>
      </c>
      <c r="H17">
        <f>G17*Popsize</f>
        <v>2000</v>
      </c>
      <c r="I17" s="15">
        <f>H17</f>
        <v>2000</v>
      </c>
      <c r="J17">
        <f t="shared" si="1"/>
        <v>0.6</v>
      </c>
      <c r="K17">
        <f t="shared" si="0"/>
        <v>2000.6</v>
      </c>
      <c r="L17" s="2">
        <f t="shared" si="2"/>
        <v>1.0003</v>
      </c>
      <c r="M17" s="5"/>
    </row>
    <row r="18" spans="2:13" ht="12.75">
      <c r="B18" t="s">
        <v>21</v>
      </c>
      <c r="G18">
        <f>GPDHpct*Favapct*(1-OtherCCpct)</f>
        <v>0.0018000000000000002</v>
      </c>
      <c r="H18">
        <f>G18*Popsize</f>
        <v>18000</v>
      </c>
      <c r="I18">
        <v>0</v>
      </c>
      <c r="J18">
        <f>Sufficient2pct*H18</f>
        <v>5.3999999999999995</v>
      </c>
      <c r="K18">
        <f t="shared" si="0"/>
        <v>5.3999999999999995</v>
      </c>
      <c r="L18" s="2">
        <f>K18/H18</f>
        <v>0.0003</v>
      </c>
      <c r="M18" s="5"/>
    </row>
    <row r="19" spans="2:13" ht="12.75">
      <c r="B19" t="s">
        <v>19</v>
      </c>
      <c r="G19" s="2">
        <f>GPDHpct*(1-Favapct)</f>
        <v>0.008</v>
      </c>
      <c r="H19">
        <f>G19*Popsize</f>
        <v>80000</v>
      </c>
      <c r="I19">
        <v>0</v>
      </c>
      <c r="J19">
        <f>Sufficient2pct*H19</f>
        <v>23.999999999999996</v>
      </c>
      <c r="K19">
        <f t="shared" si="0"/>
        <v>23.999999999999996</v>
      </c>
      <c r="L19" s="2">
        <f>K19/H19</f>
        <v>0.0003</v>
      </c>
      <c r="M19" s="5"/>
    </row>
    <row r="20" spans="2:13" ht="12.75">
      <c r="B20" s="7" t="s">
        <v>16</v>
      </c>
      <c r="G20" s="2">
        <f>(1-GPDHpct)</f>
        <v>0.99</v>
      </c>
      <c r="H20">
        <f>G20*Popsize</f>
        <v>9900000</v>
      </c>
      <c r="I20">
        <v>0</v>
      </c>
      <c r="J20">
        <f t="shared" si="1"/>
        <v>2969.9999999999995</v>
      </c>
      <c r="K20">
        <f t="shared" si="0"/>
        <v>2969.9999999999995</v>
      </c>
      <c r="L20" s="2">
        <f t="shared" si="2"/>
        <v>0.0003</v>
      </c>
      <c r="M20" s="5"/>
    </row>
    <row r="21" spans="2:13" ht="12.75">
      <c r="B21" t="s">
        <v>17</v>
      </c>
      <c r="G21" s="2">
        <f>(1-GPDHpct)*(1-Favapct)</f>
        <v>0.792</v>
      </c>
      <c r="H21">
        <f>G21*Popsize</f>
        <v>7920000</v>
      </c>
      <c r="I21">
        <v>0</v>
      </c>
      <c r="J21">
        <f t="shared" si="1"/>
        <v>2376</v>
      </c>
      <c r="K21">
        <f t="shared" si="0"/>
        <v>2376</v>
      </c>
      <c r="L21" s="2">
        <f t="shared" si="2"/>
        <v>0.0003</v>
      </c>
      <c r="M21" s="5"/>
    </row>
    <row r="22" spans="2:13" ht="12.75">
      <c r="B22" t="s">
        <v>18</v>
      </c>
      <c r="G22" s="2">
        <f>Favapct*(1-GPDHpct)</f>
        <v>0.198</v>
      </c>
      <c r="H22">
        <f>G22*Popsize</f>
        <v>1980000</v>
      </c>
      <c r="I22">
        <v>0</v>
      </c>
      <c r="J22">
        <f>Sufficient2pct*H22</f>
        <v>594</v>
      </c>
      <c r="K22">
        <f t="shared" si="0"/>
        <v>594</v>
      </c>
      <c r="L22" s="2">
        <f>K22/H22</f>
        <v>0.0003</v>
      </c>
      <c r="M22" s="5"/>
    </row>
    <row r="23" spans="2:13" ht="12.75">
      <c r="B23" s="7" t="s">
        <v>24</v>
      </c>
      <c r="G23" s="2">
        <v>0.2</v>
      </c>
      <c r="H23">
        <f>Favapct*Popsize</f>
        <v>2000000</v>
      </c>
      <c r="I23">
        <f>H17</f>
        <v>2000</v>
      </c>
      <c r="J23">
        <f>Sufficient2pct*H23</f>
        <v>600</v>
      </c>
      <c r="K23">
        <f t="shared" si="0"/>
        <v>2600</v>
      </c>
      <c r="L23" s="2">
        <f>K23/H23</f>
        <v>0.0013</v>
      </c>
      <c r="M23" s="13">
        <f>L23/L24</f>
        <v>4.333333333333334</v>
      </c>
    </row>
    <row r="24" spans="2:13" ht="12.75">
      <c r="B24" s="7" t="s">
        <v>11</v>
      </c>
      <c r="G24" s="2">
        <f>1-Favapct</f>
        <v>0.8</v>
      </c>
      <c r="H24">
        <f>G24*Popsize</f>
        <v>8000000</v>
      </c>
      <c r="I24">
        <v>0</v>
      </c>
      <c r="J24">
        <f>Sufficient2pct*H24</f>
        <v>2400</v>
      </c>
      <c r="K24">
        <f t="shared" si="0"/>
        <v>2400</v>
      </c>
      <c r="L24" s="2">
        <f>K24/H24</f>
        <v>0.0003</v>
      </c>
      <c r="M24" s="5"/>
    </row>
    <row r="25" spans="7:12" ht="12.75">
      <c r="G25" s="2"/>
      <c r="L25" s="2"/>
    </row>
    <row r="26" spans="2:12" ht="12.75">
      <c r="B26" s="12" t="s">
        <v>31</v>
      </c>
      <c r="G26" s="2"/>
      <c r="L26" s="2"/>
    </row>
    <row r="27" spans="2:13" ht="12.75">
      <c r="B27" s="8" t="s">
        <v>32</v>
      </c>
      <c r="C27" s="8"/>
      <c r="D27" s="8"/>
      <c r="E27" s="8"/>
      <c r="F27" s="8"/>
      <c r="G27" s="9"/>
      <c r="H27" s="8"/>
      <c r="I27" s="8"/>
      <c r="J27" s="8"/>
      <c r="K27" s="8"/>
      <c r="L27" s="9"/>
      <c r="M27" s="8"/>
    </row>
    <row r="28" spans="7:12" ht="12.75">
      <c r="G28" s="2"/>
      <c r="L28" s="2"/>
    </row>
    <row r="29" spans="2:12" ht="12.75">
      <c r="B29" t="s">
        <v>28</v>
      </c>
      <c r="G29" s="2"/>
      <c r="L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</sheetData>
  <printOptions/>
  <pageMargins left="0.75" right="0.75" top="1" bottom="1" header="0.5" footer="0.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Department of Epidemiology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Effect modification example: favism</dc:title>
  <dc:subject>EPID: 168</dc:subject>
  <dc:creator>Victor J. Schoenbach</dc:creator>
  <cp:keywords/>
  <dc:description>11/2/1998
</dc:description>
  <cp:lastModifiedBy>Victor J. Schoenbach</cp:lastModifiedBy>
  <cp:lastPrinted>1998-11-02T21:34:43Z</cp:lastPrinted>
  <dcterms:created xsi:type="dcterms:W3CDTF">1998-11-02T20:31:49Z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