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35" windowHeight="7935" activeTab="0"/>
  </bookViews>
  <sheets>
    <sheet name="Worksheet" sheetId="1" r:id="rId1"/>
  </sheets>
  <definedNames>
    <definedName name="PopParameter">'Worksheet'!$C$5</definedName>
    <definedName name="SampleSize">'Worksheet'!$C$6</definedName>
  </definedNames>
  <calcPr fullCalcOnLoad="1"/>
</workbook>
</file>

<file path=xl/comments1.xml><?xml version="1.0" encoding="utf-8"?>
<comments xmlns="http://schemas.openxmlformats.org/spreadsheetml/2006/main">
  <authors>
    <author>Victor J. Schoenbach</author>
  </authors>
  <commentList>
    <comment ref="A17" authorId="0">
      <text>
        <r>
          <rPr>
            <sz val="8"/>
            <rFont val="Tahoma"/>
            <family val="0"/>
          </rPr>
          <t xml:space="preserve">Smallest estimate from 20 trials is below lower confidence bound or within the interval
</t>
        </r>
      </text>
    </comment>
    <comment ref="A20" authorId="0">
      <text>
        <r>
          <rPr>
            <sz val="8"/>
            <rFont val="Tahoma"/>
            <family val="0"/>
          </rPr>
          <t xml:space="preserve">Largest estimate from 20 trials is above or within upper confidence bound from the index sample.
</t>
        </r>
      </text>
    </comment>
    <comment ref="T44" authorId="0">
      <text>
        <r>
          <rPr>
            <sz val="8"/>
            <rFont val="Tahoma"/>
            <family val="0"/>
          </rPr>
          <t>Each cell represents a member of the sample who has (1) or does not have (0) the characteristic.</t>
        </r>
      </text>
    </comment>
  </commentList>
</comments>
</file>

<file path=xl/sharedStrings.xml><?xml version="1.0" encoding="utf-8"?>
<sst xmlns="http://schemas.openxmlformats.org/spreadsheetml/2006/main" count="37" uniqueCount="34">
  <si>
    <t>Estimate</t>
  </si>
  <si>
    <t>Sample size</t>
  </si>
  <si>
    <t>Observations</t>
  </si>
  <si>
    <t>Std Error</t>
  </si>
  <si>
    <t>Lower, estimate, upper 95%</t>
  </si>
  <si>
    <t>Smallest LB</t>
  </si>
  <si>
    <t>Highest UB</t>
  </si>
  <si>
    <t>Lowest Est</t>
  </si>
  <si>
    <t>Highest Est</t>
  </si>
  <si>
    <t>Bubble</t>
  </si>
  <si>
    <t>Population prevalence</t>
  </si>
  <si>
    <t>First</t>
  </si>
  <si>
    <t>sample</t>
  </si>
  <si>
    <t>Trial #</t>
  </si>
  <si>
    <t>Smallest is</t>
  </si>
  <si>
    <t>Confidence interval visualizer</t>
  </si>
  <si>
    <t>Victor J. Schoenbach, www.epidemiolog.net/studymat/, 7/6/2008</t>
  </si>
  <si>
    <t>Largest is</t>
  </si>
  <si>
    <t>Trial</t>
  </si>
  <si>
    <t>include the population prevalence</t>
  </si>
  <si>
    <t>(built into worksheet)</t>
  </si>
  <si>
    <t>THIS TIME:</t>
  </si>
  <si>
    <t>The initial 95% confidence interval</t>
  </si>
  <si>
    <t>The 95% confidence intervals in the following 20 trials include the population parameter</t>
  </si>
  <si>
    <t>times.</t>
  </si>
  <si>
    <t>Coverage percentage is:</t>
  </si>
  <si>
    <t>GIVEN:</t>
  </si>
  <si>
    <t>5) Press Shift-F9 to recalculate (draw new samples).</t>
  </si>
  <si>
    <t>4) Note whether confidence limits cover the parameter value (in graph) and whether 20 subsequent estimates fall within index sample confidence interval (left-most column).</t>
  </si>
  <si>
    <t>3) For the index and each of 20 additional samples, larger bubble is prevalence estimate and smaller bubbles are confidence bounds.</t>
  </si>
  <si>
    <t>2) The population value (largest bubble) and first (index) sample estimate and 95% confidence limits are at 0, on vertical line.</t>
  </si>
  <si>
    <t>1) Example of estimating prevalence of, e.g., aerobic physical activitity, by drawing samples from a population.</t>
  </si>
  <si>
    <t>www.epidemiolog.net/studymat/</t>
  </si>
  <si>
    <t>(You can modify this.)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</si>
</sst>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sz val="15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8.25"/>
      <name val="Arial"/>
      <family val="0"/>
    </font>
    <font>
      <b/>
      <sz val="15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64" fontId="4" fillId="0" borderId="0" xfId="0" applyNumberFormat="1" applyFont="1" applyAlignment="1">
      <alignment/>
    </xf>
    <xf numFmtId="164" fontId="5" fillId="0" borderId="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0" fontId="13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Prevalence estimates and 95% confidence intervals in original plus 20 additional samples</a:t>
            </a:r>
          </a:p>
        </c:rich>
      </c:tx>
      <c:layout/>
      <c:spPr>
        <a:noFill/>
        <a:ln>
          <a:noFill/>
        </a:ln>
      </c:spPr>
    </c:title>
    <c:plotArea>
      <c:layout/>
      <c:bubbleChart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Worksheet!$C$14:$C$84</c:f>
              <c:numCache/>
            </c:numRef>
          </c:xVal>
          <c:yVal>
            <c:numRef>
              <c:f>Worksheet!$D$14:$D$84</c:f>
              <c:numCache>
                <c:ptCount val="71"/>
                <c:pt idx="0">
                  <c:v>0</c:v>
                </c:pt>
                <c:pt idx="3">
                  <c:v>0.07603871572139953</c:v>
                </c:pt>
                <c:pt idx="4">
                  <c:v>0.2</c:v>
                </c:pt>
                <c:pt idx="5">
                  <c:v>0.375</c:v>
                </c:pt>
                <c:pt idx="6">
                  <c:v>0.5250312467454696</c:v>
                </c:pt>
                <c:pt idx="7">
                  <c:v>0.3</c:v>
                </c:pt>
                <c:pt idx="8">
                  <c:v>0.2021855893358161</c:v>
                </c:pt>
                <c:pt idx="9">
                  <c:v>0.35</c:v>
                </c:pt>
                <c:pt idx="10">
                  <c:v>0.49781441066418386</c:v>
                </c:pt>
                <c:pt idx="11">
                  <c:v>0.22496875325453036</c:v>
                </c:pt>
                <c:pt idx="12">
                  <c:v>0.375</c:v>
                </c:pt>
                <c:pt idx="13">
                  <c:v>0.5250312467454696</c:v>
                </c:pt>
                <c:pt idx="14">
                  <c:v>0.1798491302127335</c:v>
                </c:pt>
                <c:pt idx="15">
                  <c:v>0.325</c:v>
                </c:pt>
                <c:pt idx="16">
                  <c:v>0.4701508697872665</c:v>
                </c:pt>
                <c:pt idx="17">
                  <c:v>0.1798491302127335</c:v>
                </c:pt>
                <c:pt idx="18">
                  <c:v>0.325</c:v>
                </c:pt>
                <c:pt idx="19">
                  <c:v>0.4701508697872665</c:v>
                </c:pt>
                <c:pt idx="20">
                  <c:v>0.07603871572139953</c:v>
                </c:pt>
                <c:pt idx="21">
                  <c:v>0.2</c:v>
                </c:pt>
                <c:pt idx="22">
                  <c:v>0.3239612842786005</c:v>
                </c:pt>
                <c:pt idx="23">
                  <c:v>0.1798491302127335</c:v>
                </c:pt>
                <c:pt idx="24">
                  <c:v>0.325</c:v>
                </c:pt>
                <c:pt idx="25">
                  <c:v>0.4701508697872665</c:v>
                </c:pt>
                <c:pt idx="26">
                  <c:v>0.1798491302127335</c:v>
                </c:pt>
                <c:pt idx="27">
                  <c:v>0.325</c:v>
                </c:pt>
                <c:pt idx="28">
                  <c:v>0.4701508697872665</c:v>
                </c:pt>
                <c:pt idx="29">
                  <c:v>0.1579845078873435</c:v>
                </c:pt>
                <c:pt idx="30">
                  <c:v>0.3</c:v>
                </c:pt>
                <c:pt idx="31">
                  <c:v>0.44201549211265645</c:v>
                </c:pt>
                <c:pt idx="32">
                  <c:v>0.13662379178485923</c:v>
                </c:pt>
                <c:pt idx="33">
                  <c:v>0.275</c:v>
                </c:pt>
                <c:pt idx="34">
                  <c:v>0.4133762082151408</c:v>
                </c:pt>
                <c:pt idx="35">
                  <c:v>0.07603871572139953</c:v>
                </c:pt>
                <c:pt idx="36">
                  <c:v>0.2</c:v>
                </c:pt>
                <c:pt idx="37">
                  <c:v>0.3239612842786005</c:v>
                </c:pt>
                <c:pt idx="38">
                  <c:v>0.1158079734112343</c:v>
                </c:pt>
                <c:pt idx="39">
                  <c:v>0.25</c:v>
                </c:pt>
                <c:pt idx="40">
                  <c:v>0.3841920265887657</c:v>
                </c:pt>
                <c:pt idx="41">
                  <c:v>0.09558989606680629</c:v>
                </c:pt>
                <c:pt idx="42">
                  <c:v>0.225</c:v>
                </c:pt>
                <c:pt idx="43">
                  <c:v>0.3544101039331937</c:v>
                </c:pt>
                <c:pt idx="44">
                  <c:v>0.1158079734112343</c:v>
                </c:pt>
                <c:pt idx="45">
                  <c:v>0.25</c:v>
                </c:pt>
                <c:pt idx="46">
                  <c:v>0.3841920265887657</c:v>
                </c:pt>
                <c:pt idx="47">
                  <c:v>0.1798491302127335</c:v>
                </c:pt>
                <c:pt idx="48">
                  <c:v>0.325</c:v>
                </c:pt>
                <c:pt idx="49">
                  <c:v>0.4701508697872665</c:v>
                </c:pt>
                <c:pt idx="50">
                  <c:v>0.07603871572139953</c:v>
                </c:pt>
                <c:pt idx="51">
                  <c:v>0.2</c:v>
                </c:pt>
                <c:pt idx="52">
                  <c:v>0.3239612842786005</c:v>
                </c:pt>
                <c:pt idx="53">
                  <c:v>0.22496875325453036</c:v>
                </c:pt>
                <c:pt idx="54">
                  <c:v>0.375</c:v>
                </c:pt>
                <c:pt idx="55">
                  <c:v>0.5250312467454696</c:v>
                </c:pt>
                <c:pt idx="56">
                  <c:v>0.1158079734112343</c:v>
                </c:pt>
                <c:pt idx="57">
                  <c:v>0.25</c:v>
                </c:pt>
                <c:pt idx="58">
                  <c:v>0.3841920265887657</c:v>
                </c:pt>
                <c:pt idx="59">
                  <c:v>0.13662379178485923</c:v>
                </c:pt>
                <c:pt idx="60">
                  <c:v>0.275</c:v>
                </c:pt>
                <c:pt idx="61">
                  <c:v>0.4133762082151408</c:v>
                </c:pt>
                <c:pt idx="62">
                  <c:v>0.1158079734112343</c:v>
                </c:pt>
                <c:pt idx="63">
                  <c:v>0.25</c:v>
                </c:pt>
                <c:pt idx="64">
                  <c:v>0.3841920265887657</c:v>
                </c:pt>
                <c:pt idx="65">
                  <c:v>0.07603871572139953</c:v>
                </c:pt>
                <c:pt idx="66">
                  <c:v>0.2</c:v>
                </c:pt>
                <c:pt idx="67">
                  <c:v>0.3239612842786005</c:v>
                </c:pt>
                <c:pt idx="68">
                  <c:v>0.13662379178485923</c:v>
                </c:pt>
                <c:pt idx="69">
                  <c:v>0.275</c:v>
                </c:pt>
                <c:pt idx="70">
                  <c:v>0.4133762082151408</c:v>
                </c:pt>
              </c:numCache>
            </c:numRef>
          </c:yVal>
          <c:bubbleSize>
            <c:numRef>
              <c:f>Worksheet!$E$14:$E$84</c:f>
              <c:numCache/>
            </c:numRef>
          </c:bubbleSize>
        </c:ser>
        <c:bubbleScale val="15"/>
        <c:axId val="22616001"/>
        <c:axId val="2217418"/>
      </c:bubbleChart>
      <c:valAx>
        <c:axId val="2261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Trial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7418"/>
        <c:crosses val="autoZero"/>
        <c:crossBetween val="midCat"/>
        <c:dispUnits/>
      </c:valAx>
      <c:valAx>
        <c:axId val="2217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Estimate with 95% CI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9525</xdr:rowOff>
    </xdr:from>
    <xdr:to>
      <xdr:col>19</xdr:col>
      <xdr:colOff>0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4524375" y="2209800"/>
        <a:ext cx="6696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pidemiolog.net/studyma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8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1.28125" style="0" customWidth="1"/>
    <col min="2" max="2" width="13.421875" style="0" customWidth="1"/>
    <col min="6" max="6" width="3.7109375" style="0" customWidth="1"/>
    <col min="8" max="8" width="2.8515625" style="0" customWidth="1"/>
    <col min="12" max="12" width="9.00390625" style="0" customWidth="1"/>
  </cols>
  <sheetData>
    <row r="1" ht="20.25">
      <c r="A1" s="17" t="s">
        <v>15</v>
      </c>
    </row>
    <row r="2" spans="1:7" ht="12.75">
      <c r="A2" s="27" t="s">
        <v>32</v>
      </c>
      <c r="G2" s="19" t="s">
        <v>31</v>
      </c>
    </row>
    <row r="3" spans="1:7" ht="12.75">
      <c r="A3" s="27"/>
      <c r="G3" s="19" t="s">
        <v>30</v>
      </c>
    </row>
    <row r="4" spans="1:7" ht="12.75">
      <c r="A4" s="21" t="s">
        <v>26</v>
      </c>
      <c r="G4" s="19" t="s">
        <v>29</v>
      </c>
    </row>
    <row r="5" spans="2:7" ht="12.75">
      <c r="B5" s="18" t="s">
        <v>10</v>
      </c>
      <c r="C5" s="20">
        <v>0.3</v>
      </c>
      <c r="D5" t="s">
        <v>33</v>
      </c>
      <c r="G5" s="19" t="s">
        <v>28</v>
      </c>
    </row>
    <row r="6" spans="2:7" ht="12.75">
      <c r="B6" s="18" t="s">
        <v>1</v>
      </c>
      <c r="C6" s="21">
        <f>BR20</f>
        <v>40</v>
      </c>
      <c r="D6" t="s">
        <v>20</v>
      </c>
      <c r="G6" s="19" t="s">
        <v>27</v>
      </c>
    </row>
    <row r="7" spans="1:3" ht="12.75">
      <c r="A7" s="21" t="s">
        <v>21</v>
      </c>
      <c r="B7" s="18"/>
      <c r="C7" s="21"/>
    </row>
    <row r="8" spans="4:6" ht="12.75">
      <c r="D8" s="18" t="s">
        <v>22</v>
      </c>
      <c r="E8" s="24" t="str">
        <f>IF(AND(D21&lt;=PopParameter,D24&gt;=PopParameter),"does","does not")</f>
        <v>does</v>
      </c>
      <c r="F8" s="1" t="s">
        <v>19</v>
      </c>
    </row>
    <row r="9" spans="10:12" ht="12.75">
      <c r="J9" s="18" t="s">
        <v>23</v>
      </c>
      <c r="K9" s="25">
        <f>SUM(F25:F83)</f>
        <v>18</v>
      </c>
      <c r="L9" s="1" t="s">
        <v>24</v>
      </c>
    </row>
    <row r="10" spans="3:6" ht="12.75">
      <c r="C10" s="18" t="s">
        <v>25</v>
      </c>
      <c r="D10" s="26">
        <f>K9/20</f>
        <v>0.9</v>
      </c>
      <c r="F10" s="1"/>
    </row>
    <row r="11" spans="2:10" ht="12.75">
      <c r="B11" s="18"/>
      <c r="C11" s="14"/>
      <c r="D11" s="1"/>
      <c r="J11" s="18"/>
    </row>
    <row r="12" spans="4:9" ht="12.75">
      <c r="D12" s="1" t="s">
        <v>4</v>
      </c>
      <c r="I12" s="15"/>
    </row>
    <row r="13" spans="3:9" ht="12.75">
      <c r="C13" s="1" t="s">
        <v>18</v>
      </c>
      <c r="D13" s="1" t="s">
        <v>0</v>
      </c>
      <c r="E13" s="1" t="s">
        <v>9</v>
      </c>
      <c r="F13" s="1"/>
      <c r="G13" s="1" t="s">
        <v>3</v>
      </c>
      <c r="H13" s="1"/>
      <c r="I13" s="1" t="s">
        <v>2</v>
      </c>
    </row>
    <row r="14" spans="3:9" ht="12.75">
      <c r="C14" s="12">
        <v>-2</v>
      </c>
      <c r="D14" s="1">
        <v>0</v>
      </c>
      <c r="E14" s="1"/>
      <c r="F14" s="1"/>
      <c r="G14" s="1"/>
      <c r="H14" s="1"/>
      <c r="I14" s="1"/>
    </row>
    <row r="15" spans="3:9" ht="12.75">
      <c r="C15" s="12">
        <v>-2</v>
      </c>
      <c r="D15" s="1"/>
      <c r="E15" s="1"/>
      <c r="F15" s="1"/>
      <c r="G15" s="1"/>
      <c r="H15" s="1"/>
      <c r="I15" s="1"/>
    </row>
    <row r="16" spans="3:9" ht="12.75">
      <c r="C16" s="12">
        <v>-2</v>
      </c>
      <c r="D16" s="1"/>
      <c r="E16" s="1"/>
      <c r="F16" s="1"/>
      <c r="G16" s="1"/>
      <c r="H16" s="1"/>
      <c r="I16" s="1"/>
    </row>
    <row r="17" spans="1:9" ht="12.75">
      <c r="A17" s="16" t="s">
        <v>14</v>
      </c>
      <c r="B17" t="s">
        <v>5</v>
      </c>
      <c r="C17" s="1">
        <v>-1</v>
      </c>
      <c r="D17" s="4">
        <f>MIN(D25,D28,D31,D34,D37,D40,D43,D46,D49,D52,D55,D58,D61,D64,D67,D70,D73,D76,D79,D82)</f>
        <v>0.03934242005176508</v>
      </c>
      <c r="E17" s="1">
        <v>0.1</v>
      </c>
      <c r="F17" s="1"/>
      <c r="G17" s="1"/>
      <c r="H17" s="1"/>
      <c r="I17" s="1"/>
    </row>
    <row r="18" spans="1:9" ht="12.75">
      <c r="A18" s="9" t="str">
        <f>IF(D22&gt;MIN(D26,D29,D32,D35,D38,D41,D44,D47,D50,D53,D56,D59,D62,D65,D68,D71,D74,D77,D80,D83),"Below","Within")</f>
        <v>Within</v>
      </c>
      <c r="B18" t="s">
        <v>7</v>
      </c>
      <c r="C18" s="1">
        <v>-1</v>
      </c>
      <c r="D18" s="4">
        <f>MIN(D26,D29,D32,D35,D38,D41,D44,D47,D50,D53,D56,D59,D62,D65,D68,D71,D74,D77,D80,D83)</f>
        <v>0.15</v>
      </c>
      <c r="E18" s="1">
        <v>0.1</v>
      </c>
      <c r="F18" s="1"/>
      <c r="G18" s="1"/>
      <c r="H18" s="1"/>
      <c r="I18" s="1"/>
    </row>
    <row r="19" spans="1:9" ht="12.75">
      <c r="A19" s="9" t="str">
        <f>IF(D24&lt;MAX(D26,D29,D32,D35,D38,D41,D44,D47,D50,D53,D56,D59,D62,D65,D68,D71,D74,D77,D80,D83),"Above","Within")</f>
        <v>Above</v>
      </c>
      <c r="B19" t="s">
        <v>8</v>
      </c>
      <c r="C19" s="1">
        <v>-1</v>
      </c>
      <c r="D19" s="4">
        <f>MAX(D26,D29,D32,D35,D38,D41,D44,D47,D50,D53,D56,D59,D62,D65,D68,D71,D74,D77,D80,D83)</f>
        <v>0.45</v>
      </c>
      <c r="E19" s="1">
        <v>0.1</v>
      </c>
      <c r="F19" s="1"/>
      <c r="G19" s="1"/>
      <c r="H19" s="1"/>
      <c r="I19" s="1"/>
    </row>
    <row r="20" spans="1:70" ht="12.75">
      <c r="A20" s="16" t="s">
        <v>17</v>
      </c>
      <c r="B20" s="6" t="s">
        <v>6</v>
      </c>
      <c r="C20" s="10">
        <v>-1</v>
      </c>
      <c r="D20" s="11">
        <f>MAX(D27,D30,D33,D36,D39,D42,D45,D48,D51,D54,D57,D60,D63,D66,D69,D72,D75,D78,D81,D84)</f>
        <v>0.6041749006810123</v>
      </c>
      <c r="E20" s="1">
        <v>0.1</v>
      </c>
      <c r="F20" s="1"/>
      <c r="G20" s="1"/>
      <c r="H20" s="1"/>
      <c r="I20" s="12">
        <v>1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1</v>
      </c>
      <c r="AG20" s="12">
        <v>1</v>
      </c>
      <c r="AH20" s="12">
        <v>1</v>
      </c>
      <c r="AI20" s="12">
        <v>1</v>
      </c>
      <c r="AJ20" s="12">
        <v>1</v>
      </c>
      <c r="AK20" s="12">
        <v>1</v>
      </c>
      <c r="AL20" s="12">
        <v>1</v>
      </c>
      <c r="AM20" s="12">
        <v>1</v>
      </c>
      <c r="AN20" s="12">
        <v>1</v>
      </c>
      <c r="AO20" s="12">
        <v>1</v>
      </c>
      <c r="AP20" s="12">
        <v>1</v>
      </c>
      <c r="AQ20" s="12">
        <v>1</v>
      </c>
      <c r="AR20" s="12">
        <v>1</v>
      </c>
      <c r="AS20" s="12">
        <v>1</v>
      </c>
      <c r="AT20" s="12">
        <v>1</v>
      </c>
      <c r="AU20" s="12">
        <v>1</v>
      </c>
      <c r="AV20" s="12">
        <v>1</v>
      </c>
      <c r="BR20" s="9">
        <f>SUM(I20:BQ20)</f>
        <v>40</v>
      </c>
    </row>
    <row r="21" spans="1:70" ht="12.75">
      <c r="A21" s="16"/>
      <c r="B21" s="13"/>
      <c r="C21" s="22">
        <v>0</v>
      </c>
      <c r="D21" s="23">
        <f>PopParameter</f>
        <v>0.3</v>
      </c>
      <c r="E21" s="1">
        <v>6</v>
      </c>
      <c r="F21" s="1"/>
      <c r="G21" s="1"/>
      <c r="H21" s="1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BR21" s="9"/>
    </row>
    <row r="22" spans="2:9" ht="12.75">
      <c r="B22" s="15" t="s">
        <v>11</v>
      </c>
      <c r="C22">
        <v>0</v>
      </c>
      <c r="D22" s="7">
        <f>D23-1.96*G23</f>
        <v>0.1158079734112343</v>
      </c>
      <c r="E22" s="12">
        <v>2</v>
      </c>
      <c r="F22" s="1"/>
      <c r="G22" s="1"/>
      <c r="H22" s="1"/>
      <c r="I22" s="1"/>
    </row>
    <row r="23" spans="2:48" ht="12.75">
      <c r="B23" s="15" t="s">
        <v>12</v>
      </c>
      <c r="C23">
        <v>0</v>
      </c>
      <c r="D23" s="2">
        <f>AVERAGE(I23:AV23)</f>
        <v>0.25</v>
      </c>
      <c r="E23" s="12">
        <v>3</v>
      </c>
      <c r="F23" s="2"/>
      <c r="G23" s="2">
        <f>SQRT(D23*(1-D23)/SampleSize)</f>
        <v>0.06846531968814576</v>
      </c>
      <c r="H23" s="2"/>
      <c r="I23" s="14">
        <f aca="true" ca="1" t="shared" si="0" ref="I23:AV23">IF(RAND()&lt;=PopParameter,1,0)</f>
        <v>1</v>
      </c>
      <c r="J23" s="14">
        <f ca="1" t="shared" si="0"/>
        <v>0</v>
      </c>
      <c r="K23" s="14">
        <f ca="1" t="shared" si="0"/>
        <v>0</v>
      </c>
      <c r="L23" s="14">
        <f ca="1" t="shared" si="0"/>
        <v>1</v>
      </c>
      <c r="M23" s="14">
        <f ca="1" t="shared" si="0"/>
        <v>1</v>
      </c>
      <c r="N23" s="14">
        <f ca="1" t="shared" si="0"/>
        <v>0</v>
      </c>
      <c r="O23" s="14">
        <f ca="1" t="shared" si="0"/>
        <v>0</v>
      </c>
      <c r="P23" s="14">
        <f ca="1" t="shared" si="0"/>
        <v>1</v>
      </c>
      <c r="Q23" s="14">
        <f ca="1" t="shared" si="0"/>
        <v>0</v>
      </c>
      <c r="R23" s="14">
        <f ca="1" t="shared" si="0"/>
        <v>0</v>
      </c>
      <c r="S23" s="14">
        <f ca="1" t="shared" si="0"/>
        <v>0</v>
      </c>
      <c r="T23" s="14">
        <f ca="1" t="shared" si="0"/>
        <v>0</v>
      </c>
      <c r="U23" s="14">
        <f ca="1" t="shared" si="0"/>
        <v>0</v>
      </c>
      <c r="V23" s="14">
        <f ca="1" t="shared" si="0"/>
        <v>1</v>
      </c>
      <c r="W23" s="14">
        <f ca="1" t="shared" si="0"/>
        <v>0</v>
      </c>
      <c r="X23" s="14">
        <f ca="1" t="shared" si="0"/>
        <v>0</v>
      </c>
      <c r="Y23" s="14">
        <f ca="1" t="shared" si="0"/>
        <v>0</v>
      </c>
      <c r="Z23" s="14">
        <f ca="1" t="shared" si="0"/>
        <v>0</v>
      </c>
      <c r="AA23" s="14">
        <f ca="1" t="shared" si="0"/>
        <v>0</v>
      </c>
      <c r="AB23" s="14">
        <f ca="1" t="shared" si="0"/>
        <v>1</v>
      </c>
      <c r="AC23" s="14">
        <f ca="1" t="shared" si="0"/>
        <v>0</v>
      </c>
      <c r="AD23" s="14">
        <f ca="1" t="shared" si="0"/>
        <v>0</v>
      </c>
      <c r="AE23" s="14">
        <f ca="1" t="shared" si="0"/>
        <v>0</v>
      </c>
      <c r="AF23" s="14">
        <f ca="1" t="shared" si="0"/>
        <v>1</v>
      </c>
      <c r="AG23" s="14">
        <f ca="1" t="shared" si="0"/>
        <v>0</v>
      </c>
      <c r="AH23" s="14">
        <f ca="1" t="shared" si="0"/>
        <v>0</v>
      </c>
      <c r="AI23" s="14">
        <f ca="1" t="shared" si="0"/>
        <v>1</v>
      </c>
      <c r="AJ23" s="14">
        <f ca="1" t="shared" si="0"/>
        <v>0</v>
      </c>
      <c r="AK23" s="14">
        <f ca="1" t="shared" si="0"/>
        <v>1</v>
      </c>
      <c r="AL23" s="14">
        <f ca="1" t="shared" si="0"/>
        <v>0</v>
      </c>
      <c r="AM23" s="14">
        <f ca="1" t="shared" si="0"/>
        <v>0</v>
      </c>
      <c r="AN23" s="14">
        <f ca="1" t="shared" si="0"/>
        <v>0</v>
      </c>
      <c r="AO23" s="14">
        <f ca="1" t="shared" si="0"/>
        <v>1</v>
      </c>
      <c r="AP23" s="14">
        <f ca="1" t="shared" si="0"/>
        <v>0</v>
      </c>
      <c r="AQ23" s="14">
        <f ca="1" t="shared" si="0"/>
        <v>0</v>
      </c>
      <c r="AR23" s="14">
        <f ca="1" t="shared" si="0"/>
        <v>0</v>
      </c>
      <c r="AS23" s="14">
        <f ca="1" t="shared" si="0"/>
        <v>0</v>
      </c>
      <c r="AT23" s="14">
        <f ca="1" t="shared" si="0"/>
        <v>0</v>
      </c>
      <c r="AU23" s="14">
        <f ca="1" t="shared" si="0"/>
        <v>0</v>
      </c>
      <c r="AV23" s="14">
        <f ca="1" t="shared" si="0"/>
        <v>0</v>
      </c>
    </row>
    <row r="24" spans="2:48" ht="12.75">
      <c r="B24" s="6"/>
      <c r="C24" s="6">
        <v>0</v>
      </c>
      <c r="D24" s="8">
        <f>D23+1.96*G23</f>
        <v>0.3841920265887657</v>
      </c>
      <c r="E24" s="12">
        <v>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2"/>
      <c r="U24" s="2"/>
      <c r="V24" s="2"/>
      <c r="W24" s="2"/>
      <c r="X24" s="2"/>
      <c r="Y24" s="2"/>
      <c r="Z24" s="2"/>
      <c r="AA24" s="2"/>
      <c r="AB24" s="2"/>
      <c r="AC24" s="3"/>
      <c r="AD24" s="2"/>
      <c r="AE24" s="2"/>
      <c r="AF24" s="2"/>
      <c r="AG24" s="2"/>
      <c r="AH24" s="2"/>
      <c r="AI24" s="2"/>
      <c r="AJ24" s="2"/>
      <c r="AK24" s="2"/>
      <c r="AL24" s="2"/>
      <c r="AM24" s="3"/>
      <c r="AN24" s="2"/>
      <c r="AO24" s="2"/>
      <c r="AP24" s="2"/>
      <c r="AQ24" s="2"/>
      <c r="AR24" s="2"/>
      <c r="AS24" s="2"/>
      <c r="AT24" s="2"/>
      <c r="AU24" s="2"/>
      <c r="AV24" s="2"/>
    </row>
    <row r="25" spans="2:48" ht="12.75">
      <c r="B25" s="15"/>
      <c r="C25">
        <v>1</v>
      </c>
      <c r="D25" s="2">
        <f>D26-1.96*G26</f>
        <v>0.13662379178485923</v>
      </c>
      <c r="E25" s="12">
        <v>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2"/>
      <c r="U25" s="2"/>
      <c r="V25" s="2"/>
      <c r="W25" s="2"/>
      <c r="X25" s="2"/>
      <c r="Y25" s="2"/>
      <c r="Z25" s="2"/>
      <c r="AA25" s="2"/>
      <c r="AB25" s="2"/>
      <c r="AC25" s="3"/>
      <c r="AD25" s="2"/>
      <c r="AE25" s="2"/>
      <c r="AF25" s="2"/>
      <c r="AG25" s="2"/>
      <c r="AH25" s="2"/>
      <c r="AI25" s="2"/>
      <c r="AJ25" s="2"/>
      <c r="AK25" s="2"/>
      <c r="AL25" s="2"/>
      <c r="AM25" s="3"/>
      <c r="AN25" s="2"/>
      <c r="AO25" s="2"/>
      <c r="AP25" s="2"/>
      <c r="AQ25" s="2"/>
      <c r="AR25" s="2"/>
      <c r="AS25" s="2"/>
      <c r="AT25" s="2"/>
      <c r="AU25" s="2"/>
      <c r="AV25" s="2"/>
    </row>
    <row r="26" spans="2:48" ht="12.75">
      <c r="B26" s="15" t="s">
        <v>13</v>
      </c>
      <c r="C26">
        <v>1</v>
      </c>
      <c r="D26" s="2">
        <f>AVERAGE(I26:AV26)</f>
        <v>0.275</v>
      </c>
      <c r="E26" s="12">
        <v>2</v>
      </c>
      <c r="F26" s="14">
        <f>IF(AND(D25&lt;=PopParameter,D27&gt;=PopParameter),1,0)</f>
        <v>1</v>
      </c>
      <c r="G26" s="2">
        <f>SQRT(D26*(1-D26)/SampleSize)</f>
        <v>0.07060010623221469</v>
      </c>
      <c r="H26" s="2"/>
      <c r="I26" s="14">
        <f aca="true" ca="1" t="shared" si="1" ref="I26:AV26">IF(RAND()&lt;=PopParameter,1,0)</f>
        <v>0</v>
      </c>
      <c r="J26" s="14">
        <f ca="1" t="shared" si="1"/>
        <v>1</v>
      </c>
      <c r="K26" s="14">
        <f ca="1" t="shared" si="1"/>
        <v>0</v>
      </c>
      <c r="L26" s="14">
        <f ca="1" t="shared" si="1"/>
        <v>0</v>
      </c>
      <c r="M26" s="14">
        <f ca="1" t="shared" si="1"/>
        <v>0</v>
      </c>
      <c r="N26" s="14">
        <f ca="1" t="shared" si="1"/>
        <v>0</v>
      </c>
      <c r="O26" s="14">
        <f ca="1" t="shared" si="1"/>
        <v>1</v>
      </c>
      <c r="P26" s="14">
        <f ca="1" t="shared" si="1"/>
        <v>0</v>
      </c>
      <c r="Q26" s="14">
        <f ca="1" t="shared" si="1"/>
        <v>0</v>
      </c>
      <c r="R26" s="14">
        <f ca="1" t="shared" si="1"/>
        <v>0</v>
      </c>
      <c r="S26" s="14">
        <f ca="1" t="shared" si="1"/>
        <v>1</v>
      </c>
      <c r="T26" s="14">
        <f ca="1" t="shared" si="1"/>
        <v>1</v>
      </c>
      <c r="U26" s="14">
        <f ca="1" t="shared" si="1"/>
        <v>1</v>
      </c>
      <c r="V26" s="14">
        <f ca="1" t="shared" si="1"/>
        <v>0</v>
      </c>
      <c r="W26" s="14">
        <f ca="1" t="shared" si="1"/>
        <v>0</v>
      </c>
      <c r="X26" s="14">
        <f ca="1" t="shared" si="1"/>
        <v>0</v>
      </c>
      <c r="Y26" s="14">
        <f ca="1" t="shared" si="1"/>
        <v>0</v>
      </c>
      <c r="Z26" s="14">
        <f ca="1" t="shared" si="1"/>
        <v>0</v>
      </c>
      <c r="AA26" s="14">
        <f ca="1" t="shared" si="1"/>
        <v>0</v>
      </c>
      <c r="AB26" s="14">
        <f ca="1" t="shared" si="1"/>
        <v>0</v>
      </c>
      <c r="AC26" s="14">
        <f ca="1" t="shared" si="1"/>
        <v>0</v>
      </c>
      <c r="AD26" s="14">
        <f ca="1" t="shared" si="1"/>
        <v>1</v>
      </c>
      <c r="AE26" s="14">
        <f ca="1" t="shared" si="1"/>
        <v>0</v>
      </c>
      <c r="AF26" s="14">
        <f ca="1" t="shared" si="1"/>
        <v>0</v>
      </c>
      <c r="AG26" s="14">
        <f ca="1" t="shared" si="1"/>
        <v>1</v>
      </c>
      <c r="AH26" s="14">
        <f ca="1" t="shared" si="1"/>
        <v>1</v>
      </c>
      <c r="AI26" s="14">
        <f ca="1" t="shared" si="1"/>
        <v>0</v>
      </c>
      <c r="AJ26" s="14">
        <f ca="1" t="shared" si="1"/>
        <v>0</v>
      </c>
      <c r="AK26" s="14">
        <f ca="1" t="shared" si="1"/>
        <v>0</v>
      </c>
      <c r="AL26" s="14">
        <f ca="1" t="shared" si="1"/>
        <v>1</v>
      </c>
      <c r="AM26" s="14">
        <f ca="1" t="shared" si="1"/>
        <v>1</v>
      </c>
      <c r="AN26" s="14">
        <f ca="1" t="shared" si="1"/>
        <v>0</v>
      </c>
      <c r="AO26" s="14">
        <f ca="1" t="shared" si="1"/>
        <v>0</v>
      </c>
      <c r="AP26" s="14">
        <f ca="1" t="shared" si="1"/>
        <v>0</v>
      </c>
      <c r="AQ26" s="14">
        <f ca="1" t="shared" si="1"/>
        <v>0</v>
      </c>
      <c r="AR26" s="14">
        <f ca="1" t="shared" si="1"/>
        <v>0</v>
      </c>
      <c r="AS26" s="14">
        <f ca="1" t="shared" si="1"/>
        <v>0</v>
      </c>
      <c r="AT26" s="14">
        <f ca="1" t="shared" si="1"/>
        <v>0</v>
      </c>
      <c r="AU26" s="14">
        <f ca="1" t="shared" si="1"/>
        <v>1</v>
      </c>
      <c r="AV26" s="14">
        <f ca="1" t="shared" si="1"/>
        <v>0</v>
      </c>
    </row>
    <row r="27" spans="2:48" ht="12.75">
      <c r="B27" s="15"/>
      <c r="C27" s="6">
        <v>1</v>
      </c>
      <c r="D27" s="5">
        <f>D26+1.96*G26</f>
        <v>0.4133762082151408</v>
      </c>
      <c r="E27" s="12"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  <c r="T27" s="2"/>
      <c r="U27" s="2"/>
      <c r="V27" s="2"/>
      <c r="W27" s="2"/>
      <c r="X27" s="2"/>
      <c r="Y27" s="2"/>
      <c r="Z27" s="2"/>
      <c r="AA27" s="2"/>
      <c r="AB27" s="2"/>
      <c r="AC27" s="3"/>
      <c r="AD27" s="2"/>
      <c r="AE27" s="2"/>
      <c r="AF27" s="2"/>
      <c r="AG27" s="2"/>
      <c r="AH27" s="2"/>
      <c r="AI27" s="2"/>
      <c r="AJ27" s="2"/>
      <c r="AK27" s="2"/>
      <c r="AL27" s="2"/>
      <c r="AM27" s="3"/>
      <c r="AN27" s="2"/>
      <c r="AO27" s="2"/>
      <c r="AP27" s="2"/>
      <c r="AQ27" s="2"/>
      <c r="AR27" s="2"/>
      <c r="AS27" s="2"/>
      <c r="AT27" s="2"/>
      <c r="AU27" s="2"/>
      <c r="AV27" s="2"/>
    </row>
    <row r="28" spans="2:48" ht="12.75">
      <c r="B28" s="15"/>
      <c r="C28">
        <f aca="true" t="shared" si="2" ref="C28:C41">C25+1</f>
        <v>2</v>
      </c>
      <c r="D28" s="2">
        <f>D29-1.96*G29</f>
        <v>0.27180151763153787</v>
      </c>
      <c r="E28" s="12">
        <v>1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  <c r="T28" s="2"/>
      <c r="U28" s="2"/>
      <c r="V28" s="2"/>
      <c r="W28" s="2"/>
      <c r="X28" s="2"/>
      <c r="Y28" s="2"/>
      <c r="Z28" s="2"/>
      <c r="AA28" s="2"/>
      <c r="AB28" s="2"/>
      <c r="AC28" s="3"/>
      <c r="AD28" s="2"/>
      <c r="AE28" s="2"/>
      <c r="AF28" s="2"/>
      <c r="AG28" s="2"/>
      <c r="AH28" s="2"/>
      <c r="AI28" s="2"/>
      <c r="AJ28" s="2"/>
      <c r="AK28" s="2"/>
      <c r="AL28" s="2"/>
      <c r="AM28" s="3"/>
      <c r="AN28" s="2"/>
      <c r="AO28" s="2"/>
      <c r="AP28" s="2"/>
      <c r="AQ28" s="2"/>
      <c r="AR28" s="2"/>
      <c r="AS28" s="2"/>
      <c r="AT28" s="2"/>
      <c r="AU28" s="2"/>
      <c r="AV28" s="2"/>
    </row>
    <row r="29" spans="2:48" ht="12.75">
      <c r="B29" s="15" t="s">
        <v>13</v>
      </c>
      <c r="C29">
        <f t="shared" si="2"/>
        <v>2</v>
      </c>
      <c r="D29" s="2">
        <f>AVERAGE(I29:AV29)</f>
        <v>0.425</v>
      </c>
      <c r="E29" s="12">
        <v>2</v>
      </c>
      <c r="F29" s="14">
        <f>IF(AND(D28&lt;=PopParameter,D30&gt;=PopParameter),1,0)</f>
        <v>1</v>
      </c>
      <c r="G29" s="2">
        <f>SQRT(D29*(1-D29)/SampleSize)</f>
        <v>0.07816249100431741</v>
      </c>
      <c r="H29" s="2"/>
      <c r="I29" s="14">
        <f aca="true" ca="1" t="shared" si="3" ref="I29:AV29">IF(RAND()&lt;=PopParameter,1,0)</f>
        <v>1</v>
      </c>
      <c r="J29" s="14">
        <f ca="1" t="shared" si="3"/>
        <v>1</v>
      </c>
      <c r="K29" s="14">
        <f ca="1" t="shared" si="3"/>
        <v>1</v>
      </c>
      <c r="L29" s="14">
        <f ca="1" t="shared" si="3"/>
        <v>1</v>
      </c>
      <c r="M29" s="14">
        <f ca="1" t="shared" si="3"/>
        <v>1</v>
      </c>
      <c r="N29" s="14">
        <f ca="1" t="shared" si="3"/>
        <v>0</v>
      </c>
      <c r="O29" s="14">
        <f ca="1" t="shared" si="3"/>
        <v>1</v>
      </c>
      <c r="P29" s="14">
        <f ca="1" t="shared" si="3"/>
        <v>0</v>
      </c>
      <c r="Q29" s="14">
        <f ca="1" t="shared" si="3"/>
        <v>0</v>
      </c>
      <c r="R29" s="14">
        <f ca="1" t="shared" si="3"/>
        <v>0</v>
      </c>
      <c r="S29" s="14">
        <f ca="1" t="shared" si="3"/>
        <v>0</v>
      </c>
      <c r="T29" s="14">
        <f ca="1" t="shared" si="3"/>
        <v>0</v>
      </c>
      <c r="U29" s="14">
        <f ca="1" t="shared" si="3"/>
        <v>0</v>
      </c>
      <c r="V29" s="14">
        <f ca="1" t="shared" si="3"/>
        <v>0</v>
      </c>
      <c r="W29" s="14">
        <f ca="1" t="shared" si="3"/>
        <v>0</v>
      </c>
      <c r="X29" s="14">
        <f ca="1" t="shared" si="3"/>
        <v>1</v>
      </c>
      <c r="Y29" s="14">
        <f ca="1" t="shared" si="3"/>
        <v>0</v>
      </c>
      <c r="Z29" s="14">
        <f ca="1" t="shared" si="3"/>
        <v>0</v>
      </c>
      <c r="AA29" s="14">
        <f ca="1" t="shared" si="3"/>
        <v>1</v>
      </c>
      <c r="AB29" s="14">
        <f ca="1" t="shared" si="3"/>
        <v>1</v>
      </c>
      <c r="AC29" s="14">
        <f ca="1" t="shared" si="3"/>
        <v>0</v>
      </c>
      <c r="AD29" s="14">
        <f ca="1" t="shared" si="3"/>
        <v>1</v>
      </c>
      <c r="AE29" s="14">
        <f ca="1" t="shared" si="3"/>
        <v>1</v>
      </c>
      <c r="AF29" s="14">
        <f ca="1" t="shared" si="3"/>
        <v>0</v>
      </c>
      <c r="AG29" s="14">
        <f ca="1" t="shared" si="3"/>
        <v>0</v>
      </c>
      <c r="AH29" s="14">
        <f ca="1" t="shared" si="3"/>
        <v>1</v>
      </c>
      <c r="AI29" s="14">
        <f ca="1" t="shared" si="3"/>
        <v>1</v>
      </c>
      <c r="AJ29" s="14">
        <f ca="1" t="shared" si="3"/>
        <v>1</v>
      </c>
      <c r="AK29" s="14">
        <f ca="1" t="shared" si="3"/>
        <v>1</v>
      </c>
      <c r="AL29" s="14">
        <f ca="1" t="shared" si="3"/>
        <v>0</v>
      </c>
      <c r="AM29" s="14">
        <f ca="1" t="shared" si="3"/>
        <v>0</v>
      </c>
      <c r="AN29" s="14">
        <f ca="1" t="shared" si="3"/>
        <v>0</v>
      </c>
      <c r="AO29" s="14">
        <f ca="1" t="shared" si="3"/>
        <v>0</v>
      </c>
      <c r="AP29" s="14">
        <f ca="1" t="shared" si="3"/>
        <v>0</v>
      </c>
      <c r="AQ29" s="14">
        <f ca="1" t="shared" si="3"/>
        <v>1</v>
      </c>
      <c r="AR29" s="14">
        <f ca="1" t="shared" si="3"/>
        <v>1</v>
      </c>
      <c r="AS29" s="14">
        <f ca="1" t="shared" si="3"/>
        <v>0</v>
      </c>
      <c r="AT29" s="14">
        <f ca="1" t="shared" si="3"/>
        <v>0</v>
      </c>
      <c r="AU29" s="14">
        <f ca="1" t="shared" si="3"/>
        <v>0</v>
      </c>
      <c r="AV29" s="14">
        <f ca="1" t="shared" si="3"/>
        <v>0</v>
      </c>
    </row>
    <row r="30" spans="2:48" ht="12.75">
      <c r="B30" s="15"/>
      <c r="C30" s="6">
        <f t="shared" si="2"/>
        <v>2</v>
      </c>
      <c r="D30" s="5">
        <f>D29+1.96*G29</f>
        <v>0.578198482368462</v>
      </c>
      <c r="E30" s="12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  <c r="T30" s="2"/>
      <c r="U30" s="2"/>
      <c r="V30" s="2"/>
      <c r="W30" s="2"/>
      <c r="X30" s="2"/>
      <c r="Y30" s="2"/>
      <c r="Z30" s="2"/>
      <c r="AA30" s="2"/>
      <c r="AB30" s="2"/>
      <c r="AC30" s="3"/>
      <c r="AD30" s="2"/>
      <c r="AE30" s="2"/>
      <c r="AF30" s="2"/>
      <c r="AG30" s="2"/>
      <c r="AH30" s="2"/>
      <c r="AI30" s="2"/>
      <c r="AJ30" s="2"/>
      <c r="AK30" s="2"/>
      <c r="AL30" s="2"/>
      <c r="AM30" s="3"/>
      <c r="AN30" s="2"/>
      <c r="AO30" s="2"/>
      <c r="AP30" s="2"/>
      <c r="AQ30" s="2"/>
      <c r="AR30" s="2"/>
      <c r="AS30" s="2"/>
      <c r="AT30" s="2"/>
      <c r="AU30" s="2"/>
      <c r="AV30" s="2"/>
    </row>
    <row r="31" spans="2:48" ht="12.75">
      <c r="B31" s="15"/>
      <c r="C31">
        <f t="shared" si="2"/>
        <v>3</v>
      </c>
      <c r="D31" s="2">
        <f>D32-1.96*G32</f>
        <v>0.05724697456116043</v>
      </c>
      <c r="E31" s="12">
        <v>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  <c r="T31" s="2"/>
      <c r="U31" s="2"/>
      <c r="V31" s="2"/>
      <c r="W31" s="2"/>
      <c r="X31" s="2"/>
      <c r="Y31" s="2"/>
      <c r="Z31" s="2"/>
      <c r="AA31" s="2"/>
      <c r="AB31" s="2"/>
      <c r="AC31" s="3"/>
      <c r="AD31" s="2"/>
      <c r="AE31" s="2"/>
      <c r="AF31" s="2"/>
      <c r="AG31" s="2"/>
      <c r="AH31" s="2"/>
      <c r="AI31" s="2"/>
      <c r="AJ31" s="2"/>
      <c r="AK31" s="2"/>
      <c r="AL31" s="2"/>
      <c r="AM31" s="3"/>
      <c r="AN31" s="2"/>
      <c r="AO31" s="2"/>
      <c r="AP31" s="2"/>
      <c r="AQ31" s="2"/>
      <c r="AR31" s="2"/>
      <c r="AS31" s="2"/>
      <c r="AT31" s="2"/>
      <c r="AU31" s="2"/>
      <c r="AV31" s="2"/>
    </row>
    <row r="32" spans="2:48" ht="12.75">
      <c r="B32" s="15" t="s">
        <v>13</v>
      </c>
      <c r="C32">
        <f t="shared" si="2"/>
        <v>3</v>
      </c>
      <c r="D32" s="2">
        <f>AVERAGE(I32:AV32)</f>
        <v>0.175</v>
      </c>
      <c r="E32" s="12">
        <v>2</v>
      </c>
      <c r="F32" s="14">
        <f>IF(AND(D31&lt;=PopParameter,D33&gt;=PopParameter),1,0)</f>
        <v>0</v>
      </c>
      <c r="G32" s="2">
        <f>SQRT(D32*(1-D32)/SampleSize)</f>
        <v>0.060078074203489575</v>
      </c>
      <c r="H32" s="2"/>
      <c r="I32" s="14">
        <f aca="true" ca="1" t="shared" si="4" ref="I32:AV32">IF(RAND()&lt;=PopParameter,1,0)</f>
        <v>0</v>
      </c>
      <c r="J32" s="14">
        <f ca="1" t="shared" si="4"/>
        <v>0</v>
      </c>
      <c r="K32" s="14">
        <f ca="1" t="shared" si="4"/>
        <v>0</v>
      </c>
      <c r="L32" s="14">
        <f ca="1" t="shared" si="4"/>
        <v>0</v>
      </c>
      <c r="M32" s="14">
        <f ca="1" t="shared" si="4"/>
        <v>0</v>
      </c>
      <c r="N32" s="14">
        <f ca="1" t="shared" si="4"/>
        <v>0</v>
      </c>
      <c r="O32" s="14">
        <f ca="1" t="shared" si="4"/>
        <v>1</v>
      </c>
      <c r="P32" s="14">
        <f ca="1" t="shared" si="4"/>
        <v>0</v>
      </c>
      <c r="Q32" s="14">
        <f ca="1" t="shared" si="4"/>
        <v>0</v>
      </c>
      <c r="R32" s="14">
        <f ca="1" t="shared" si="4"/>
        <v>0</v>
      </c>
      <c r="S32" s="14">
        <f ca="1" t="shared" si="4"/>
        <v>0</v>
      </c>
      <c r="T32" s="14">
        <f ca="1" t="shared" si="4"/>
        <v>1</v>
      </c>
      <c r="U32" s="14">
        <f ca="1" t="shared" si="4"/>
        <v>1</v>
      </c>
      <c r="V32" s="14">
        <f ca="1" t="shared" si="4"/>
        <v>0</v>
      </c>
      <c r="W32" s="14">
        <f ca="1" t="shared" si="4"/>
        <v>0</v>
      </c>
      <c r="X32" s="14">
        <f ca="1" t="shared" si="4"/>
        <v>0</v>
      </c>
      <c r="Y32" s="14">
        <f ca="1" t="shared" si="4"/>
        <v>0</v>
      </c>
      <c r="Z32" s="14">
        <f ca="1" t="shared" si="4"/>
        <v>0</v>
      </c>
      <c r="AA32" s="14">
        <f ca="1" t="shared" si="4"/>
        <v>0</v>
      </c>
      <c r="AB32" s="14">
        <f ca="1" t="shared" si="4"/>
        <v>0</v>
      </c>
      <c r="AC32" s="14">
        <f ca="1" t="shared" si="4"/>
        <v>0</v>
      </c>
      <c r="AD32" s="14">
        <f ca="1" t="shared" si="4"/>
        <v>0</v>
      </c>
      <c r="AE32" s="14">
        <f ca="1" t="shared" si="4"/>
        <v>0</v>
      </c>
      <c r="AF32" s="14">
        <f ca="1" t="shared" si="4"/>
        <v>0</v>
      </c>
      <c r="AG32" s="14">
        <f ca="1" t="shared" si="4"/>
        <v>1</v>
      </c>
      <c r="AH32" s="14">
        <f ca="1" t="shared" si="4"/>
        <v>0</v>
      </c>
      <c r="AI32" s="14">
        <f ca="1" t="shared" si="4"/>
        <v>0</v>
      </c>
      <c r="AJ32" s="14">
        <f ca="1" t="shared" si="4"/>
        <v>0</v>
      </c>
      <c r="AK32" s="14">
        <f ca="1" t="shared" si="4"/>
        <v>1</v>
      </c>
      <c r="AL32" s="14">
        <f ca="1" t="shared" si="4"/>
        <v>0</v>
      </c>
      <c r="AM32" s="14">
        <f ca="1" t="shared" si="4"/>
        <v>0</v>
      </c>
      <c r="AN32" s="14">
        <f ca="1" t="shared" si="4"/>
        <v>0</v>
      </c>
      <c r="AO32" s="14">
        <f ca="1" t="shared" si="4"/>
        <v>0</v>
      </c>
      <c r="AP32" s="14">
        <f ca="1" t="shared" si="4"/>
        <v>1</v>
      </c>
      <c r="AQ32" s="14">
        <f ca="1" t="shared" si="4"/>
        <v>0</v>
      </c>
      <c r="AR32" s="14">
        <f ca="1" t="shared" si="4"/>
        <v>0</v>
      </c>
      <c r="AS32" s="14">
        <f ca="1" t="shared" si="4"/>
        <v>0</v>
      </c>
      <c r="AT32" s="14">
        <f ca="1" t="shared" si="4"/>
        <v>1</v>
      </c>
      <c r="AU32" s="14">
        <f ca="1" t="shared" si="4"/>
        <v>0</v>
      </c>
      <c r="AV32" s="14">
        <f ca="1" t="shared" si="4"/>
        <v>0</v>
      </c>
    </row>
    <row r="33" spans="2:48" ht="12.75">
      <c r="B33" s="15"/>
      <c r="C33" s="6">
        <f t="shared" si="2"/>
        <v>3</v>
      </c>
      <c r="D33" s="5">
        <f>D32+1.96*G32</f>
        <v>0.2927530254388395</v>
      </c>
      <c r="E33" s="1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2"/>
      <c r="U33" s="2"/>
      <c r="V33" s="2"/>
      <c r="W33" s="2"/>
      <c r="X33" s="2"/>
      <c r="Y33" s="2"/>
      <c r="Z33" s="2"/>
      <c r="AA33" s="2"/>
      <c r="AB33" s="2"/>
      <c r="AC33" s="3"/>
      <c r="AD33" s="2"/>
      <c r="AE33" s="2"/>
      <c r="AF33" s="2"/>
      <c r="AG33" s="2"/>
      <c r="AH33" s="2"/>
      <c r="AI33" s="2"/>
      <c r="AJ33" s="2"/>
      <c r="AK33" s="2"/>
      <c r="AL33" s="2"/>
      <c r="AM33" s="3"/>
      <c r="AN33" s="2"/>
      <c r="AO33" s="2"/>
      <c r="AP33" s="2"/>
      <c r="AQ33" s="2"/>
      <c r="AR33" s="2"/>
      <c r="AS33" s="2"/>
      <c r="AT33" s="2"/>
      <c r="AU33" s="2"/>
      <c r="AV33" s="2"/>
    </row>
    <row r="34" spans="2:48" ht="12.75">
      <c r="B34" s="15"/>
      <c r="C34">
        <f t="shared" si="2"/>
        <v>4</v>
      </c>
      <c r="D34" s="2">
        <f>D35-1.96*G35</f>
        <v>0.1579845078873435</v>
      </c>
      <c r="E34" s="12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2"/>
      <c r="U34" s="2"/>
      <c r="V34" s="2"/>
      <c r="W34" s="2"/>
      <c r="X34" s="2"/>
      <c r="Y34" s="2"/>
      <c r="Z34" s="2"/>
      <c r="AA34" s="2"/>
      <c r="AB34" s="2"/>
      <c r="AC34" s="3"/>
      <c r="AD34" s="2"/>
      <c r="AE34" s="2"/>
      <c r="AF34" s="2"/>
      <c r="AG34" s="2"/>
      <c r="AH34" s="2"/>
      <c r="AI34" s="2"/>
      <c r="AJ34" s="2"/>
      <c r="AK34" s="2"/>
      <c r="AL34" s="2"/>
      <c r="AM34" s="3"/>
      <c r="AN34" s="2"/>
      <c r="AO34" s="2"/>
      <c r="AP34" s="2"/>
      <c r="AQ34" s="2"/>
      <c r="AR34" s="2"/>
      <c r="AS34" s="2"/>
      <c r="AT34" s="2"/>
      <c r="AU34" s="2"/>
      <c r="AV34" s="2"/>
    </row>
    <row r="35" spans="2:48" ht="12.75">
      <c r="B35" s="15" t="s">
        <v>13</v>
      </c>
      <c r="C35">
        <f t="shared" si="2"/>
        <v>4</v>
      </c>
      <c r="D35" s="2">
        <f>AVERAGE(I35:AV35)</f>
        <v>0.3</v>
      </c>
      <c r="E35" s="12">
        <v>2</v>
      </c>
      <c r="F35" s="14">
        <f>IF(AND(D34&lt;=PopParameter,D36&gt;=PopParameter),1,0)</f>
        <v>1</v>
      </c>
      <c r="G35" s="2">
        <f>SQRT(D35*(1-D35)/SampleSize)</f>
        <v>0.07245688373094719</v>
      </c>
      <c r="H35" s="2"/>
      <c r="I35" s="14">
        <f aca="true" ca="1" t="shared" si="5" ref="I35:AV35">IF(RAND()&lt;=PopParameter,1,0)</f>
        <v>0</v>
      </c>
      <c r="J35" s="14">
        <f ca="1" t="shared" si="5"/>
        <v>0</v>
      </c>
      <c r="K35" s="14">
        <f ca="1" t="shared" si="5"/>
        <v>1</v>
      </c>
      <c r="L35" s="14">
        <f ca="1" t="shared" si="5"/>
        <v>0</v>
      </c>
      <c r="M35" s="14">
        <f ca="1" t="shared" si="5"/>
        <v>1</v>
      </c>
      <c r="N35" s="14">
        <f ca="1" t="shared" si="5"/>
        <v>0</v>
      </c>
      <c r="O35" s="14">
        <f ca="1" t="shared" si="5"/>
        <v>0</v>
      </c>
      <c r="P35" s="14">
        <f ca="1" t="shared" si="5"/>
        <v>0</v>
      </c>
      <c r="Q35" s="14">
        <f ca="1" t="shared" si="5"/>
        <v>1</v>
      </c>
      <c r="R35" s="14">
        <f ca="1" t="shared" si="5"/>
        <v>0</v>
      </c>
      <c r="S35" s="14">
        <f ca="1" t="shared" si="5"/>
        <v>0</v>
      </c>
      <c r="T35" s="14">
        <f ca="1" t="shared" si="5"/>
        <v>0</v>
      </c>
      <c r="U35" s="14">
        <f ca="1" t="shared" si="5"/>
        <v>1</v>
      </c>
      <c r="V35" s="14">
        <f ca="1" t="shared" si="5"/>
        <v>0</v>
      </c>
      <c r="W35" s="14">
        <f ca="1" t="shared" si="5"/>
        <v>0</v>
      </c>
      <c r="X35" s="14">
        <f ca="1" t="shared" si="5"/>
        <v>1</v>
      </c>
      <c r="Y35" s="14">
        <f ca="1" t="shared" si="5"/>
        <v>0</v>
      </c>
      <c r="Z35" s="14">
        <f ca="1" t="shared" si="5"/>
        <v>0</v>
      </c>
      <c r="AA35" s="14">
        <f ca="1" t="shared" si="5"/>
        <v>0</v>
      </c>
      <c r="AB35" s="14">
        <f ca="1" t="shared" si="5"/>
        <v>1</v>
      </c>
      <c r="AC35" s="14">
        <f ca="1" t="shared" si="5"/>
        <v>0</v>
      </c>
      <c r="AD35" s="14">
        <f ca="1" t="shared" si="5"/>
        <v>0</v>
      </c>
      <c r="AE35" s="14">
        <f ca="1" t="shared" si="5"/>
        <v>0</v>
      </c>
      <c r="AF35" s="14">
        <f ca="1" t="shared" si="5"/>
        <v>1</v>
      </c>
      <c r="AG35" s="14">
        <f ca="1" t="shared" si="5"/>
        <v>1</v>
      </c>
      <c r="AH35" s="14">
        <f ca="1" t="shared" si="5"/>
        <v>0</v>
      </c>
      <c r="AI35" s="14">
        <f ca="1" t="shared" si="5"/>
        <v>1</v>
      </c>
      <c r="AJ35" s="14">
        <f ca="1" t="shared" si="5"/>
        <v>0</v>
      </c>
      <c r="AK35" s="14">
        <f ca="1" t="shared" si="5"/>
        <v>0</v>
      </c>
      <c r="AL35" s="14">
        <f ca="1" t="shared" si="5"/>
        <v>1</v>
      </c>
      <c r="AM35" s="14">
        <f ca="1" t="shared" si="5"/>
        <v>0</v>
      </c>
      <c r="AN35" s="14">
        <f ca="1" t="shared" si="5"/>
        <v>0</v>
      </c>
      <c r="AO35" s="14">
        <f ca="1" t="shared" si="5"/>
        <v>0</v>
      </c>
      <c r="AP35" s="14">
        <f ca="1" t="shared" si="5"/>
        <v>1</v>
      </c>
      <c r="AQ35" s="14">
        <f ca="1" t="shared" si="5"/>
        <v>0</v>
      </c>
      <c r="AR35" s="14">
        <f ca="1" t="shared" si="5"/>
        <v>0</v>
      </c>
      <c r="AS35" s="14">
        <f ca="1" t="shared" si="5"/>
        <v>0</v>
      </c>
      <c r="AT35" s="14">
        <f ca="1" t="shared" si="5"/>
        <v>0</v>
      </c>
      <c r="AU35" s="14">
        <f ca="1" t="shared" si="5"/>
        <v>0</v>
      </c>
      <c r="AV35" s="14">
        <f ca="1" t="shared" si="5"/>
        <v>1</v>
      </c>
    </row>
    <row r="36" spans="3:48" ht="12.75">
      <c r="C36" s="6">
        <f t="shared" si="2"/>
        <v>4</v>
      </c>
      <c r="D36" s="5">
        <f>D35+1.96*G35</f>
        <v>0.44201549211265645</v>
      </c>
      <c r="E36" s="12">
        <v>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  <c r="T36" s="2"/>
      <c r="U36" s="2"/>
      <c r="V36" s="2"/>
      <c r="W36" s="2"/>
      <c r="X36" s="2"/>
      <c r="Y36" s="2"/>
      <c r="Z36" s="2"/>
      <c r="AA36" s="2"/>
      <c r="AB36" s="2"/>
      <c r="AC36" s="3"/>
      <c r="AD36" s="2"/>
      <c r="AE36" s="2"/>
      <c r="AF36" s="2"/>
      <c r="AG36" s="2"/>
      <c r="AH36" s="2"/>
      <c r="AI36" s="2"/>
      <c r="AJ36" s="2"/>
      <c r="AK36" s="2"/>
      <c r="AL36" s="2"/>
      <c r="AM36" s="3"/>
      <c r="AN36" s="2"/>
      <c r="AO36" s="2"/>
      <c r="AP36" s="2"/>
      <c r="AQ36" s="2"/>
      <c r="AR36" s="2"/>
      <c r="AS36" s="2"/>
      <c r="AT36" s="2"/>
      <c r="AU36" s="2"/>
      <c r="AV36" s="2"/>
    </row>
    <row r="37" spans="3:48" ht="12.75">
      <c r="C37">
        <f t="shared" si="2"/>
        <v>5</v>
      </c>
      <c r="D37" s="2">
        <f>D38-1.96*G38</f>
        <v>0.2958250993189877</v>
      </c>
      <c r="E37" s="12"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2"/>
      <c r="U37" s="2"/>
      <c r="V37" s="2"/>
      <c r="W37" s="2"/>
      <c r="X37" s="2"/>
      <c r="Y37" s="2"/>
      <c r="Z37" s="2"/>
      <c r="AA37" s="2"/>
      <c r="AB37" s="2"/>
      <c r="AC37" s="3"/>
      <c r="AD37" s="2"/>
      <c r="AE37" s="2"/>
      <c r="AF37" s="2"/>
      <c r="AG37" s="2"/>
      <c r="AH37" s="2"/>
      <c r="AI37" s="2"/>
      <c r="AJ37" s="2"/>
      <c r="AK37" s="2"/>
      <c r="AL37" s="2"/>
      <c r="AM37" s="3"/>
      <c r="AN37" s="2"/>
      <c r="AO37" s="2"/>
      <c r="AP37" s="2"/>
      <c r="AQ37" s="2"/>
      <c r="AR37" s="2"/>
      <c r="AS37" s="2"/>
      <c r="AT37" s="2"/>
      <c r="AU37" s="2"/>
      <c r="AV37" s="2"/>
    </row>
    <row r="38" spans="3:48" ht="12.75">
      <c r="C38">
        <f t="shared" si="2"/>
        <v>5</v>
      </c>
      <c r="D38" s="2">
        <f>AVERAGE(I38:AV38)</f>
        <v>0.45</v>
      </c>
      <c r="E38" s="12">
        <v>2</v>
      </c>
      <c r="F38" s="14">
        <f>IF(AND(D37&lt;=PopParameter,D39&gt;=PopParameter),1,0)</f>
        <v>1</v>
      </c>
      <c r="G38" s="2">
        <f>SQRT(D38*(1-D38)/SampleSize)</f>
        <v>0.07866066361276136</v>
      </c>
      <c r="H38" s="2"/>
      <c r="I38" s="14">
        <f aca="true" ca="1" t="shared" si="6" ref="I38:AV38">IF(RAND()&lt;=PopParameter,1,0)</f>
        <v>1</v>
      </c>
      <c r="J38" s="14">
        <f ca="1" t="shared" si="6"/>
        <v>0</v>
      </c>
      <c r="K38" s="14">
        <f ca="1" t="shared" si="6"/>
        <v>1</v>
      </c>
      <c r="L38" s="14">
        <f ca="1" t="shared" si="6"/>
        <v>0</v>
      </c>
      <c r="M38" s="14">
        <f ca="1" t="shared" si="6"/>
        <v>1</v>
      </c>
      <c r="N38" s="14">
        <f ca="1" t="shared" si="6"/>
        <v>0</v>
      </c>
      <c r="O38" s="14">
        <f ca="1" t="shared" si="6"/>
        <v>1</v>
      </c>
      <c r="P38" s="14">
        <f ca="1" t="shared" si="6"/>
        <v>1</v>
      </c>
      <c r="Q38" s="14">
        <f ca="1" t="shared" si="6"/>
        <v>1</v>
      </c>
      <c r="R38" s="14">
        <f ca="1" t="shared" si="6"/>
        <v>0</v>
      </c>
      <c r="S38" s="14">
        <f ca="1" t="shared" si="6"/>
        <v>1</v>
      </c>
      <c r="T38" s="14">
        <f ca="1" t="shared" si="6"/>
        <v>1</v>
      </c>
      <c r="U38" s="14">
        <f ca="1" t="shared" si="6"/>
        <v>0</v>
      </c>
      <c r="V38" s="14">
        <f ca="1" t="shared" si="6"/>
        <v>1</v>
      </c>
      <c r="W38" s="14">
        <f ca="1" t="shared" si="6"/>
        <v>0</v>
      </c>
      <c r="X38" s="14">
        <f ca="1" t="shared" si="6"/>
        <v>0</v>
      </c>
      <c r="Y38" s="14">
        <f ca="1" t="shared" si="6"/>
        <v>0</v>
      </c>
      <c r="Z38" s="14">
        <f ca="1" t="shared" si="6"/>
        <v>0</v>
      </c>
      <c r="AA38" s="14">
        <f ca="1" t="shared" si="6"/>
        <v>1</v>
      </c>
      <c r="AB38" s="14">
        <f ca="1" t="shared" si="6"/>
        <v>1</v>
      </c>
      <c r="AC38" s="14">
        <f ca="1" t="shared" si="6"/>
        <v>1</v>
      </c>
      <c r="AD38" s="14">
        <f ca="1" t="shared" si="6"/>
        <v>0</v>
      </c>
      <c r="AE38" s="14">
        <f ca="1" t="shared" si="6"/>
        <v>1</v>
      </c>
      <c r="AF38" s="14">
        <f ca="1" t="shared" si="6"/>
        <v>1</v>
      </c>
      <c r="AG38" s="14">
        <f ca="1" t="shared" si="6"/>
        <v>0</v>
      </c>
      <c r="AH38" s="14">
        <f ca="1" t="shared" si="6"/>
        <v>0</v>
      </c>
      <c r="AI38" s="14">
        <f ca="1" t="shared" si="6"/>
        <v>0</v>
      </c>
      <c r="AJ38" s="14">
        <f ca="1" t="shared" si="6"/>
        <v>0</v>
      </c>
      <c r="AK38" s="14">
        <f ca="1" t="shared" si="6"/>
        <v>0</v>
      </c>
      <c r="AL38" s="14">
        <f ca="1" t="shared" si="6"/>
        <v>1</v>
      </c>
      <c r="AM38" s="14">
        <f ca="1" t="shared" si="6"/>
        <v>1</v>
      </c>
      <c r="AN38" s="14">
        <f ca="1" t="shared" si="6"/>
        <v>0</v>
      </c>
      <c r="AO38" s="14">
        <f ca="1" t="shared" si="6"/>
        <v>0</v>
      </c>
      <c r="AP38" s="14">
        <f ca="1" t="shared" si="6"/>
        <v>0</v>
      </c>
      <c r="AQ38" s="14">
        <f ca="1" t="shared" si="6"/>
        <v>0</v>
      </c>
      <c r="AR38" s="14">
        <f ca="1" t="shared" si="6"/>
        <v>0</v>
      </c>
      <c r="AS38" s="14">
        <f ca="1" t="shared" si="6"/>
        <v>0</v>
      </c>
      <c r="AT38" s="14">
        <f ca="1" t="shared" si="6"/>
        <v>1</v>
      </c>
      <c r="AU38" s="14">
        <f ca="1" t="shared" si="6"/>
        <v>1</v>
      </c>
      <c r="AV38" s="14">
        <f ca="1" t="shared" si="6"/>
        <v>0</v>
      </c>
    </row>
    <row r="39" spans="3:48" ht="12.75">
      <c r="C39" s="6">
        <f t="shared" si="2"/>
        <v>5</v>
      </c>
      <c r="D39" s="5">
        <f>D38+1.96*G38</f>
        <v>0.6041749006810123</v>
      </c>
      <c r="E39" s="12">
        <v>1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2"/>
      <c r="U39" s="2"/>
      <c r="V39" s="2"/>
      <c r="W39" s="2"/>
      <c r="X39" s="2"/>
      <c r="Y39" s="2"/>
      <c r="Z39" s="2"/>
      <c r="AA39" s="2"/>
      <c r="AB39" s="2"/>
      <c r="AC39" s="3"/>
      <c r="AD39" s="2"/>
      <c r="AE39" s="2"/>
      <c r="AF39" s="2"/>
      <c r="AG39" s="2"/>
      <c r="AH39" s="2"/>
      <c r="AI39" s="2"/>
      <c r="AJ39" s="2"/>
      <c r="AK39" s="2"/>
      <c r="AL39" s="2"/>
      <c r="AM39" s="3"/>
      <c r="AN39" s="2"/>
      <c r="AO39" s="2"/>
      <c r="AP39" s="2"/>
      <c r="AQ39" s="2"/>
      <c r="AR39" s="2"/>
      <c r="AS39" s="2"/>
      <c r="AT39" s="2"/>
      <c r="AU39" s="2"/>
      <c r="AV39" s="2"/>
    </row>
    <row r="40" spans="3:48" ht="12.75">
      <c r="C40">
        <f t="shared" si="2"/>
        <v>6</v>
      </c>
      <c r="D40" s="2">
        <f>D41-1.96*G41</f>
        <v>0.22496875325453036</v>
      </c>
      <c r="E40" s="12">
        <v>1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2"/>
      <c r="U40" s="2"/>
      <c r="V40" s="2"/>
      <c r="W40" s="2"/>
      <c r="X40" s="2"/>
      <c r="Y40" s="2"/>
      <c r="Z40" s="2"/>
      <c r="AA40" s="2"/>
      <c r="AB40" s="2"/>
      <c r="AC40" s="3"/>
      <c r="AD40" s="2"/>
      <c r="AE40" s="2"/>
      <c r="AF40" s="2"/>
      <c r="AG40" s="2"/>
      <c r="AH40" s="2"/>
      <c r="AI40" s="2"/>
      <c r="AJ40" s="2"/>
      <c r="AK40" s="2"/>
      <c r="AL40" s="2"/>
      <c r="AM40" s="3"/>
      <c r="AN40" s="2"/>
      <c r="AO40" s="2"/>
      <c r="AP40" s="2"/>
      <c r="AQ40" s="2"/>
      <c r="AR40" s="2"/>
      <c r="AS40" s="2"/>
      <c r="AT40" s="2"/>
      <c r="AU40" s="2"/>
      <c r="AV40" s="2"/>
    </row>
    <row r="41" spans="3:48" ht="12.75">
      <c r="C41">
        <f t="shared" si="2"/>
        <v>6</v>
      </c>
      <c r="D41" s="2">
        <f>AVERAGE(I41:AV41)</f>
        <v>0.375</v>
      </c>
      <c r="E41" s="12">
        <v>2</v>
      </c>
      <c r="F41" s="14">
        <f>IF(AND(D40&lt;=PopParameter,D42&gt;=PopParameter),1,0)</f>
        <v>1</v>
      </c>
      <c r="G41" s="2">
        <f>SQRT(D41*(1-D41)/SampleSize)</f>
        <v>0.07654655446197431</v>
      </c>
      <c r="H41" s="2"/>
      <c r="I41" s="14">
        <f aca="true" ca="1" t="shared" si="7" ref="I41:AV41">IF(RAND()&lt;=PopParameter,1,0)</f>
        <v>0</v>
      </c>
      <c r="J41" s="14">
        <f ca="1" t="shared" si="7"/>
        <v>1</v>
      </c>
      <c r="K41" s="14">
        <f ca="1" t="shared" si="7"/>
        <v>0</v>
      </c>
      <c r="L41" s="14">
        <f ca="1" t="shared" si="7"/>
        <v>0</v>
      </c>
      <c r="M41" s="14">
        <f ca="1" t="shared" si="7"/>
        <v>0</v>
      </c>
      <c r="N41" s="14">
        <f ca="1" t="shared" si="7"/>
        <v>0</v>
      </c>
      <c r="O41" s="14">
        <f ca="1" t="shared" si="7"/>
        <v>1</v>
      </c>
      <c r="P41" s="14">
        <f ca="1" t="shared" si="7"/>
        <v>0</v>
      </c>
      <c r="Q41" s="14">
        <f ca="1" t="shared" si="7"/>
        <v>0</v>
      </c>
      <c r="R41" s="14">
        <f ca="1" t="shared" si="7"/>
        <v>0</v>
      </c>
      <c r="S41" s="14">
        <f ca="1" t="shared" si="7"/>
        <v>0</v>
      </c>
      <c r="T41" s="14">
        <f ca="1" t="shared" si="7"/>
        <v>1</v>
      </c>
      <c r="U41" s="14">
        <f ca="1" t="shared" si="7"/>
        <v>1</v>
      </c>
      <c r="V41" s="14">
        <f ca="1" t="shared" si="7"/>
        <v>0</v>
      </c>
      <c r="W41" s="14">
        <f ca="1" t="shared" si="7"/>
        <v>0</v>
      </c>
      <c r="X41" s="14">
        <f ca="1" t="shared" si="7"/>
        <v>1</v>
      </c>
      <c r="Y41" s="14">
        <f ca="1" t="shared" si="7"/>
        <v>0</v>
      </c>
      <c r="Z41" s="14">
        <f ca="1" t="shared" si="7"/>
        <v>0</v>
      </c>
      <c r="AA41" s="14">
        <f ca="1" t="shared" si="7"/>
        <v>0</v>
      </c>
      <c r="AB41" s="14">
        <f ca="1" t="shared" si="7"/>
        <v>1</v>
      </c>
      <c r="AC41" s="14">
        <f ca="1" t="shared" si="7"/>
        <v>0</v>
      </c>
      <c r="AD41" s="14">
        <f ca="1" t="shared" si="7"/>
        <v>0</v>
      </c>
      <c r="AE41" s="14">
        <f ca="1" t="shared" si="7"/>
        <v>0</v>
      </c>
      <c r="AF41" s="14">
        <f ca="1" t="shared" si="7"/>
        <v>1</v>
      </c>
      <c r="AG41" s="14">
        <f ca="1" t="shared" si="7"/>
        <v>1</v>
      </c>
      <c r="AH41" s="14">
        <f ca="1" t="shared" si="7"/>
        <v>1</v>
      </c>
      <c r="AI41" s="14">
        <f ca="1" t="shared" si="7"/>
        <v>1</v>
      </c>
      <c r="AJ41" s="14">
        <f ca="1" t="shared" si="7"/>
        <v>0</v>
      </c>
      <c r="AK41" s="14">
        <f ca="1" t="shared" si="7"/>
        <v>1</v>
      </c>
      <c r="AL41" s="14">
        <f ca="1" t="shared" si="7"/>
        <v>1</v>
      </c>
      <c r="AM41" s="14">
        <f ca="1" t="shared" si="7"/>
        <v>1</v>
      </c>
      <c r="AN41" s="14">
        <f ca="1" t="shared" si="7"/>
        <v>0</v>
      </c>
      <c r="AO41" s="14">
        <f ca="1" t="shared" si="7"/>
        <v>1</v>
      </c>
      <c r="AP41" s="14">
        <f ca="1" t="shared" si="7"/>
        <v>1</v>
      </c>
      <c r="AQ41" s="14">
        <f ca="1" t="shared" si="7"/>
        <v>0</v>
      </c>
      <c r="AR41" s="14">
        <f ca="1" t="shared" si="7"/>
        <v>0</v>
      </c>
      <c r="AS41" s="14">
        <f ca="1" t="shared" si="7"/>
        <v>0</v>
      </c>
      <c r="AT41" s="14">
        <f ca="1" t="shared" si="7"/>
        <v>0</v>
      </c>
      <c r="AU41" s="14">
        <f ca="1" t="shared" si="7"/>
        <v>0</v>
      </c>
      <c r="AV41" s="14">
        <f ca="1" t="shared" si="7"/>
        <v>0</v>
      </c>
    </row>
    <row r="42" spans="3:48" ht="12.75">
      <c r="C42" s="6">
        <f aca="true" t="shared" si="8" ref="C42:C84">C39+1</f>
        <v>6</v>
      </c>
      <c r="D42" s="5">
        <f>D41+1.96*G41</f>
        <v>0.5250312467454696</v>
      </c>
      <c r="E42" s="12">
        <v>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2"/>
      <c r="U42" s="2"/>
      <c r="V42" s="2"/>
      <c r="W42" s="2"/>
      <c r="X42" s="2"/>
      <c r="Y42" s="2"/>
      <c r="Z42" s="2"/>
      <c r="AA42" s="2"/>
      <c r="AB42" s="2"/>
      <c r="AC42" s="3"/>
      <c r="AD42" s="2"/>
      <c r="AE42" s="2"/>
      <c r="AF42" s="2"/>
      <c r="AG42" s="2"/>
      <c r="AH42" s="2"/>
      <c r="AI42" s="2"/>
      <c r="AJ42" s="2"/>
      <c r="AK42" s="2"/>
      <c r="AL42" s="2"/>
      <c r="AM42" s="3"/>
      <c r="AN42" s="2"/>
      <c r="AO42" s="2"/>
      <c r="AP42" s="2"/>
      <c r="AQ42" s="2"/>
      <c r="AR42" s="2"/>
      <c r="AS42" s="2"/>
      <c r="AT42" s="2"/>
      <c r="AU42" s="2"/>
      <c r="AV42" s="2"/>
    </row>
    <row r="43" spans="3:48" ht="12.75">
      <c r="C43">
        <f t="shared" si="8"/>
        <v>7</v>
      </c>
      <c r="D43" s="2">
        <f>D44-1.96*G44</f>
        <v>0.1798491302127335</v>
      </c>
      <c r="E43" s="12">
        <v>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2"/>
      <c r="U43" s="2"/>
      <c r="V43" s="2"/>
      <c r="W43" s="2"/>
      <c r="X43" s="2"/>
      <c r="Y43" s="2"/>
      <c r="Z43" s="2"/>
      <c r="AA43" s="2"/>
      <c r="AB43" s="2"/>
      <c r="AC43" s="3"/>
      <c r="AD43" s="2"/>
      <c r="AE43" s="2"/>
      <c r="AF43" s="2"/>
      <c r="AG43" s="2"/>
      <c r="AH43" s="2"/>
      <c r="AI43" s="2"/>
      <c r="AJ43" s="2"/>
      <c r="AK43" s="2"/>
      <c r="AL43" s="2"/>
      <c r="AM43" s="3"/>
      <c r="AN43" s="2"/>
      <c r="AO43" s="2"/>
      <c r="AP43" s="2"/>
      <c r="AQ43" s="2"/>
      <c r="AR43" s="2"/>
      <c r="AS43" s="2"/>
      <c r="AT43" s="2"/>
      <c r="AU43" s="2"/>
      <c r="AV43" s="2"/>
    </row>
    <row r="44" spans="3:48" ht="12.75">
      <c r="C44">
        <f t="shared" si="8"/>
        <v>7</v>
      </c>
      <c r="D44" s="2">
        <f>AVERAGE(I44:AV44)</f>
        <v>0.325</v>
      </c>
      <c r="E44" s="12">
        <v>2</v>
      </c>
      <c r="F44" s="14">
        <f>IF(AND(D43&lt;=PopParameter,D45&gt;=PopParameter),1,0)</f>
        <v>1</v>
      </c>
      <c r="G44" s="2">
        <f>SQRT(D44*(1-D44)/SampleSize)</f>
        <v>0.07405656621799313</v>
      </c>
      <c r="H44" s="2"/>
      <c r="I44" s="14">
        <f aca="true" ca="1" t="shared" si="9" ref="I44:AV44">IF(RAND()&lt;=PopParameter,1,0)</f>
        <v>0</v>
      </c>
      <c r="J44" s="14">
        <f ca="1" t="shared" si="9"/>
        <v>0</v>
      </c>
      <c r="K44" s="14">
        <f ca="1" t="shared" si="9"/>
        <v>1</v>
      </c>
      <c r="L44" s="14">
        <f ca="1" t="shared" si="9"/>
        <v>1</v>
      </c>
      <c r="M44" s="14">
        <f ca="1" t="shared" si="9"/>
        <v>0</v>
      </c>
      <c r="N44" s="14">
        <f ca="1" t="shared" si="9"/>
        <v>1</v>
      </c>
      <c r="O44" s="14">
        <f ca="1" t="shared" si="9"/>
        <v>1</v>
      </c>
      <c r="P44" s="14">
        <f ca="1" t="shared" si="9"/>
        <v>0</v>
      </c>
      <c r="Q44" s="14">
        <f ca="1" t="shared" si="9"/>
        <v>0</v>
      </c>
      <c r="R44" s="14">
        <f ca="1" t="shared" si="9"/>
        <v>1</v>
      </c>
      <c r="S44" s="14">
        <f ca="1" t="shared" si="9"/>
        <v>1</v>
      </c>
      <c r="T44" s="14">
        <f ca="1" t="shared" si="9"/>
        <v>0</v>
      </c>
      <c r="U44" s="14">
        <f ca="1" t="shared" si="9"/>
        <v>0</v>
      </c>
      <c r="V44" s="14">
        <f ca="1" t="shared" si="9"/>
        <v>0</v>
      </c>
      <c r="W44" s="14">
        <f ca="1" t="shared" si="9"/>
        <v>0</v>
      </c>
      <c r="X44" s="14">
        <f ca="1" t="shared" si="9"/>
        <v>0</v>
      </c>
      <c r="Y44" s="14">
        <f ca="1" t="shared" si="9"/>
        <v>0</v>
      </c>
      <c r="Z44" s="14">
        <f ca="1" t="shared" si="9"/>
        <v>0</v>
      </c>
      <c r="AA44" s="14">
        <f ca="1" t="shared" si="9"/>
        <v>1</v>
      </c>
      <c r="AB44" s="14">
        <f ca="1" t="shared" si="9"/>
        <v>0</v>
      </c>
      <c r="AC44" s="14">
        <f ca="1" t="shared" si="9"/>
        <v>0</v>
      </c>
      <c r="AD44" s="14">
        <f ca="1" t="shared" si="9"/>
        <v>0</v>
      </c>
      <c r="AE44" s="14">
        <f ca="1" t="shared" si="9"/>
        <v>0</v>
      </c>
      <c r="AF44" s="14">
        <f ca="1" t="shared" si="9"/>
        <v>0</v>
      </c>
      <c r="AG44" s="14">
        <f ca="1" t="shared" si="9"/>
        <v>1</v>
      </c>
      <c r="AH44" s="14">
        <f ca="1" t="shared" si="9"/>
        <v>1</v>
      </c>
      <c r="AI44" s="14">
        <f ca="1" t="shared" si="9"/>
        <v>1</v>
      </c>
      <c r="AJ44" s="14">
        <f ca="1" t="shared" si="9"/>
        <v>0</v>
      </c>
      <c r="AK44" s="14">
        <f ca="1" t="shared" si="9"/>
        <v>0</v>
      </c>
      <c r="AL44" s="14">
        <f ca="1" t="shared" si="9"/>
        <v>0</v>
      </c>
      <c r="AM44" s="14">
        <f ca="1" t="shared" si="9"/>
        <v>0</v>
      </c>
      <c r="AN44" s="14">
        <f ca="1" t="shared" si="9"/>
        <v>0</v>
      </c>
      <c r="AO44" s="14">
        <f ca="1" t="shared" si="9"/>
        <v>1</v>
      </c>
      <c r="AP44" s="14">
        <f ca="1" t="shared" si="9"/>
        <v>1</v>
      </c>
      <c r="AQ44" s="14">
        <f ca="1" t="shared" si="9"/>
        <v>0</v>
      </c>
      <c r="AR44" s="14">
        <f ca="1" t="shared" si="9"/>
        <v>0</v>
      </c>
      <c r="AS44" s="14">
        <f ca="1" t="shared" si="9"/>
        <v>0</v>
      </c>
      <c r="AT44" s="14">
        <f ca="1" t="shared" si="9"/>
        <v>0</v>
      </c>
      <c r="AU44" s="14">
        <f ca="1" t="shared" si="9"/>
        <v>0</v>
      </c>
      <c r="AV44" s="14">
        <f ca="1" t="shared" si="9"/>
        <v>1</v>
      </c>
    </row>
    <row r="45" spans="3:48" ht="12.75">
      <c r="C45" s="6">
        <f t="shared" si="8"/>
        <v>7</v>
      </c>
      <c r="D45" s="5">
        <f>D44+1.96*G44</f>
        <v>0.4701508697872665</v>
      </c>
      <c r="E45" s="12">
        <v>1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2"/>
      <c r="U45" s="2"/>
      <c r="V45" s="2"/>
      <c r="W45" s="2"/>
      <c r="X45" s="2"/>
      <c r="Y45" s="2"/>
      <c r="Z45" s="2"/>
      <c r="AA45" s="2"/>
      <c r="AB45" s="2"/>
      <c r="AC45" s="3"/>
      <c r="AD45" s="2"/>
      <c r="AE45" s="2"/>
      <c r="AF45" s="2"/>
      <c r="AG45" s="2"/>
      <c r="AH45" s="2"/>
      <c r="AI45" s="2"/>
      <c r="AJ45" s="2"/>
      <c r="AK45" s="2"/>
      <c r="AL45" s="2"/>
      <c r="AM45" s="3"/>
      <c r="AN45" s="2"/>
      <c r="AO45" s="2"/>
      <c r="AP45" s="2"/>
      <c r="AQ45" s="2"/>
      <c r="AR45" s="2"/>
      <c r="AS45" s="2"/>
      <c r="AT45" s="2"/>
      <c r="AU45" s="2"/>
      <c r="AV45" s="2"/>
    </row>
    <row r="46" spans="3:48" ht="12.75">
      <c r="C46">
        <f t="shared" si="8"/>
        <v>8</v>
      </c>
      <c r="D46" s="2">
        <f>D47-1.96*G47</f>
        <v>0.2021855893358161</v>
      </c>
      <c r="E46" s="12">
        <v>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2"/>
      <c r="U46" s="2"/>
      <c r="V46" s="2"/>
      <c r="W46" s="2"/>
      <c r="X46" s="2"/>
      <c r="Y46" s="2"/>
      <c r="Z46" s="2"/>
      <c r="AA46" s="2"/>
      <c r="AB46" s="2"/>
      <c r="AC46" s="3"/>
      <c r="AD46" s="2"/>
      <c r="AE46" s="2"/>
      <c r="AF46" s="2"/>
      <c r="AG46" s="2"/>
      <c r="AH46" s="2"/>
      <c r="AI46" s="2"/>
      <c r="AJ46" s="2"/>
      <c r="AK46" s="2"/>
      <c r="AL46" s="2"/>
      <c r="AM46" s="3"/>
      <c r="AN46" s="2"/>
      <c r="AO46" s="2"/>
      <c r="AP46" s="2"/>
      <c r="AQ46" s="2"/>
      <c r="AR46" s="2"/>
      <c r="AS46" s="2"/>
      <c r="AT46" s="2"/>
      <c r="AU46" s="2"/>
      <c r="AV46" s="2"/>
    </row>
    <row r="47" spans="3:48" ht="12.75">
      <c r="C47">
        <f t="shared" si="8"/>
        <v>8</v>
      </c>
      <c r="D47" s="2">
        <f>AVERAGE(I47:AV47)</f>
        <v>0.35</v>
      </c>
      <c r="E47" s="12">
        <v>2</v>
      </c>
      <c r="F47" s="14">
        <f>IF(AND(D46&lt;=PopParameter,D48&gt;=PopParameter),1,0)</f>
        <v>1</v>
      </c>
      <c r="G47" s="2">
        <f>SQRT(D47*(1-D47)/SampleSize)</f>
        <v>0.07541551564499178</v>
      </c>
      <c r="H47" s="2"/>
      <c r="I47" s="14">
        <f aca="true" ca="1" t="shared" si="10" ref="I47:AV47">IF(RAND()&lt;=PopParameter,1,0)</f>
        <v>1</v>
      </c>
      <c r="J47" s="14">
        <f ca="1" t="shared" si="10"/>
        <v>0</v>
      </c>
      <c r="K47" s="14">
        <f ca="1" t="shared" si="10"/>
        <v>0</v>
      </c>
      <c r="L47" s="14">
        <f ca="1" t="shared" si="10"/>
        <v>0</v>
      </c>
      <c r="M47" s="14">
        <f ca="1" t="shared" si="10"/>
        <v>0</v>
      </c>
      <c r="N47" s="14">
        <f ca="1" t="shared" si="10"/>
        <v>0</v>
      </c>
      <c r="O47" s="14">
        <f ca="1" t="shared" si="10"/>
        <v>1</v>
      </c>
      <c r="P47" s="14">
        <f ca="1" t="shared" si="10"/>
        <v>0</v>
      </c>
      <c r="Q47" s="14">
        <f ca="1" t="shared" si="10"/>
        <v>0</v>
      </c>
      <c r="R47" s="14">
        <f ca="1" t="shared" si="10"/>
        <v>1</v>
      </c>
      <c r="S47" s="14">
        <f ca="1" t="shared" si="10"/>
        <v>1</v>
      </c>
      <c r="T47" s="14">
        <f ca="1" t="shared" si="10"/>
        <v>0</v>
      </c>
      <c r="U47" s="14">
        <f ca="1" t="shared" si="10"/>
        <v>0</v>
      </c>
      <c r="V47" s="14">
        <f ca="1" t="shared" si="10"/>
        <v>1</v>
      </c>
      <c r="W47" s="14">
        <f ca="1" t="shared" si="10"/>
        <v>0</v>
      </c>
      <c r="X47" s="14">
        <f ca="1" t="shared" si="10"/>
        <v>0</v>
      </c>
      <c r="Y47" s="14">
        <f ca="1" t="shared" si="10"/>
        <v>0</v>
      </c>
      <c r="Z47" s="14">
        <f ca="1" t="shared" si="10"/>
        <v>0</v>
      </c>
      <c r="AA47" s="14">
        <f ca="1" t="shared" si="10"/>
        <v>0</v>
      </c>
      <c r="AB47" s="14">
        <f ca="1" t="shared" si="10"/>
        <v>1</v>
      </c>
      <c r="AC47" s="14">
        <f ca="1" t="shared" si="10"/>
        <v>0</v>
      </c>
      <c r="AD47" s="14">
        <f ca="1" t="shared" si="10"/>
        <v>0</v>
      </c>
      <c r="AE47" s="14">
        <f ca="1" t="shared" si="10"/>
        <v>0</v>
      </c>
      <c r="AF47" s="14">
        <f ca="1" t="shared" si="10"/>
        <v>0</v>
      </c>
      <c r="AG47" s="14">
        <f ca="1" t="shared" si="10"/>
        <v>1</v>
      </c>
      <c r="AH47" s="14">
        <f ca="1" t="shared" si="10"/>
        <v>0</v>
      </c>
      <c r="AI47" s="14">
        <f ca="1" t="shared" si="10"/>
        <v>0</v>
      </c>
      <c r="AJ47" s="14">
        <f ca="1" t="shared" si="10"/>
        <v>0</v>
      </c>
      <c r="AK47" s="14">
        <f ca="1" t="shared" si="10"/>
        <v>0</v>
      </c>
      <c r="AL47" s="14">
        <f ca="1" t="shared" si="10"/>
        <v>0</v>
      </c>
      <c r="AM47" s="14">
        <f ca="1" t="shared" si="10"/>
        <v>0</v>
      </c>
      <c r="AN47" s="14">
        <f ca="1" t="shared" si="10"/>
        <v>1</v>
      </c>
      <c r="AO47" s="14">
        <f ca="1" t="shared" si="10"/>
        <v>1</v>
      </c>
      <c r="AP47" s="14">
        <f ca="1" t="shared" si="10"/>
        <v>1</v>
      </c>
      <c r="AQ47" s="14">
        <f ca="1" t="shared" si="10"/>
        <v>1</v>
      </c>
      <c r="AR47" s="14">
        <f ca="1" t="shared" si="10"/>
        <v>1</v>
      </c>
      <c r="AS47" s="14">
        <f ca="1" t="shared" si="10"/>
        <v>0</v>
      </c>
      <c r="AT47" s="14">
        <f ca="1" t="shared" si="10"/>
        <v>1</v>
      </c>
      <c r="AU47" s="14">
        <f ca="1" t="shared" si="10"/>
        <v>0</v>
      </c>
      <c r="AV47" s="14">
        <f ca="1" t="shared" si="10"/>
        <v>1</v>
      </c>
    </row>
    <row r="48" spans="3:48" ht="12.75">
      <c r="C48">
        <f t="shared" si="8"/>
        <v>8</v>
      </c>
      <c r="D48" s="5">
        <f>D47+1.96*G47</f>
        <v>0.49781441066418386</v>
      </c>
      <c r="E48" s="12"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2"/>
      <c r="U48" s="2"/>
      <c r="V48" s="2"/>
      <c r="W48" s="2"/>
      <c r="X48" s="2"/>
      <c r="Y48" s="2"/>
      <c r="Z48" s="2"/>
      <c r="AA48" s="2"/>
      <c r="AB48" s="2"/>
      <c r="AC48" s="3"/>
      <c r="AD48" s="2"/>
      <c r="AE48" s="2"/>
      <c r="AF48" s="2"/>
      <c r="AG48" s="2"/>
      <c r="AH48" s="2"/>
      <c r="AI48" s="2"/>
      <c r="AJ48" s="2"/>
      <c r="AK48" s="2"/>
      <c r="AL48" s="2"/>
      <c r="AM48" s="3"/>
      <c r="AN48" s="2"/>
      <c r="AO48" s="2"/>
      <c r="AP48" s="2"/>
      <c r="AQ48" s="2"/>
      <c r="AR48" s="2"/>
      <c r="AS48" s="2"/>
      <c r="AT48" s="2"/>
      <c r="AU48" s="2"/>
      <c r="AV48" s="2"/>
    </row>
    <row r="49" spans="3:48" ht="12.75">
      <c r="C49">
        <f t="shared" si="8"/>
        <v>9</v>
      </c>
      <c r="D49" s="2">
        <f>D50-1.96*G50</f>
        <v>0.09558989606680629</v>
      </c>
      <c r="E49" s="12">
        <v>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2"/>
      <c r="U49" s="2"/>
      <c r="V49" s="2"/>
      <c r="W49" s="2"/>
      <c r="X49" s="2"/>
      <c r="Y49" s="2"/>
      <c r="Z49" s="2"/>
      <c r="AA49" s="2"/>
      <c r="AB49" s="2"/>
      <c r="AC49" s="3"/>
      <c r="AD49" s="2"/>
      <c r="AE49" s="2"/>
      <c r="AF49" s="2"/>
      <c r="AG49" s="2"/>
      <c r="AH49" s="2"/>
      <c r="AI49" s="2"/>
      <c r="AJ49" s="2"/>
      <c r="AK49" s="2"/>
      <c r="AL49" s="2"/>
      <c r="AM49" s="3"/>
      <c r="AN49" s="2"/>
      <c r="AO49" s="2"/>
      <c r="AP49" s="2"/>
      <c r="AQ49" s="2"/>
      <c r="AR49" s="2"/>
      <c r="AS49" s="2"/>
      <c r="AT49" s="2"/>
      <c r="AU49" s="2"/>
      <c r="AV49" s="2"/>
    </row>
    <row r="50" spans="3:48" ht="12.75">
      <c r="C50">
        <f t="shared" si="8"/>
        <v>9</v>
      </c>
      <c r="D50" s="2">
        <f>AVERAGE(I50:AV50)</f>
        <v>0.225</v>
      </c>
      <c r="E50" s="12">
        <v>2</v>
      </c>
      <c r="F50" s="14">
        <f>IF(AND(D49&lt;=PopParameter,D51&gt;=PopParameter),1,0)</f>
        <v>1</v>
      </c>
      <c r="G50" s="2">
        <f>SQRT(D50*(1-D50)/SampleSize)</f>
        <v>0.06602556323122129</v>
      </c>
      <c r="H50" s="2"/>
      <c r="I50" s="14">
        <f aca="true" ca="1" t="shared" si="11" ref="I50:AV50">IF(RAND()&lt;=PopParameter,1,0)</f>
        <v>0</v>
      </c>
      <c r="J50" s="14">
        <f ca="1" t="shared" si="11"/>
        <v>0</v>
      </c>
      <c r="K50" s="14">
        <f ca="1" t="shared" si="11"/>
        <v>0</v>
      </c>
      <c r="L50" s="14">
        <f ca="1" t="shared" si="11"/>
        <v>0</v>
      </c>
      <c r="M50" s="14">
        <f ca="1" t="shared" si="11"/>
        <v>0</v>
      </c>
      <c r="N50" s="14">
        <f ca="1" t="shared" si="11"/>
        <v>1</v>
      </c>
      <c r="O50" s="14">
        <f ca="1" t="shared" si="11"/>
        <v>1</v>
      </c>
      <c r="P50" s="14">
        <f ca="1" t="shared" si="11"/>
        <v>0</v>
      </c>
      <c r="Q50" s="14">
        <f ca="1" t="shared" si="11"/>
        <v>0</v>
      </c>
      <c r="R50" s="14">
        <f ca="1" t="shared" si="11"/>
        <v>0</v>
      </c>
      <c r="S50" s="14">
        <f ca="1" t="shared" si="11"/>
        <v>1</v>
      </c>
      <c r="T50" s="14">
        <f ca="1" t="shared" si="11"/>
        <v>0</v>
      </c>
      <c r="U50" s="14">
        <f ca="1" t="shared" si="11"/>
        <v>0</v>
      </c>
      <c r="V50" s="14">
        <f ca="1" t="shared" si="11"/>
        <v>0</v>
      </c>
      <c r="W50" s="14">
        <f ca="1" t="shared" si="11"/>
        <v>0</v>
      </c>
      <c r="X50" s="14">
        <f ca="1" t="shared" si="11"/>
        <v>0</v>
      </c>
      <c r="Y50" s="14">
        <f ca="1" t="shared" si="11"/>
        <v>0</v>
      </c>
      <c r="Z50" s="14">
        <f ca="1" t="shared" si="11"/>
        <v>0</v>
      </c>
      <c r="AA50" s="14">
        <f ca="1" t="shared" si="11"/>
        <v>1</v>
      </c>
      <c r="AB50" s="14">
        <f ca="1" t="shared" si="11"/>
        <v>0</v>
      </c>
      <c r="AC50" s="14">
        <f ca="1" t="shared" si="11"/>
        <v>0</v>
      </c>
      <c r="AD50" s="14">
        <f ca="1" t="shared" si="11"/>
        <v>0</v>
      </c>
      <c r="AE50" s="14">
        <f ca="1" t="shared" si="11"/>
        <v>0</v>
      </c>
      <c r="AF50" s="14">
        <f ca="1" t="shared" si="11"/>
        <v>0</v>
      </c>
      <c r="AG50" s="14">
        <f ca="1" t="shared" si="11"/>
        <v>1</v>
      </c>
      <c r="AH50" s="14">
        <f ca="1" t="shared" si="11"/>
        <v>0</v>
      </c>
      <c r="AI50" s="14">
        <f ca="1" t="shared" si="11"/>
        <v>0</v>
      </c>
      <c r="AJ50" s="14">
        <f ca="1" t="shared" si="11"/>
        <v>0</v>
      </c>
      <c r="AK50" s="14">
        <f ca="1" t="shared" si="11"/>
        <v>0</v>
      </c>
      <c r="AL50" s="14">
        <f ca="1" t="shared" si="11"/>
        <v>1</v>
      </c>
      <c r="AM50" s="14">
        <f ca="1" t="shared" si="11"/>
        <v>0</v>
      </c>
      <c r="AN50" s="14">
        <f ca="1" t="shared" si="11"/>
        <v>1</v>
      </c>
      <c r="AO50" s="14">
        <f ca="1" t="shared" si="11"/>
        <v>1</v>
      </c>
      <c r="AP50" s="14">
        <f ca="1" t="shared" si="11"/>
        <v>0</v>
      </c>
      <c r="AQ50" s="14">
        <f ca="1" t="shared" si="11"/>
        <v>0</v>
      </c>
      <c r="AR50" s="14">
        <f ca="1" t="shared" si="11"/>
        <v>0</v>
      </c>
      <c r="AS50" s="14">
        <f ca="1" t="shared" si="11"/>
        <v>1</v>
      </c>
      <c r="AT50" s="14">
        <f ca="1" t="shared" si="11"/>
        <v>0</v>
      </c>
      <c r="AU50" s="14">
        <f ca="1" t="shared" si="11"/>
        <v>0</v>
      </c>
      <c r="AV50" s="14">
        <f ca="1" t="shared" si="11"/>
        <v>0</v>
      </c>
    </row>
    <row r="51" spans="3:48" ht="12.75">
      <c r="C51">
        <f t="shared" si="8"/>
        <v>9</v>
      </c>
      <c r="D51" s="5">
        <f>D50+1.96*G50</f>
        <v>0.3544101039331937</v>
      </c>
      <c r="E51" s="12">
        <v>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2"/>
      <c r="U51" s="2"/>
      <c r="V51" s="2"/>
      <c r="W51" s="2"/>
      <c r="X51" s="2"/>
      <c r="Y51" s="2"/>
      <c r="Z51" s="2"/>
      <c r="AA51" s="2"/>
      <c r="AB51" s="2"/>
      <c r="AC51" s="3"/>
      <c r="AD51" s="2"/>
      <c r="AE51" s="2"/>
      <c r="AF51" s="2"/>
      <c r="AG51" s="2"/>
      <c r="AH51" s="2"/>
      <c r="AI51" s="2"/>
      <c r="AJ51" s="2"/>
      <c r="AK51" s="2"/>
      <c r="AL51" s="2"/>
      <c r="AM51" s="3"/>
      <c r="AN51" s="2"/>
      <c r="AO51" s="2"/>
      <c r="AP51" s="2"/>
      <c r="AQ51" s="2"/>
      <c r="AR51" s="2"/>
      <c r="AS51" s="2"/>
      <c r="AT51" s="2"/>
      <c r="AU51" s="2"/>
      <c r="AV51" s="2"/>
    </row>
    <row r="52" spans="3:48" ht="12.75">
      <c r="C52">
        <f t="shared" si="8"/>
        <v>10</v>
      </c>
      <c r="D52" s="2">
        <f>D53-1.96*G53</f>
        <v>0.1798491302127335</v>
      </c>
      <c r="E52" s="12">
        <v>1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2"/>
      <c r="U52" s="2"/>
      <c r="V52" s="2"/>
      <c r="W52" s="2"/>
      <c r="X52" s="2"/>
      <c r="Y52" s="2"/>
      <c r="Z52" s="2"/>
      <c r="AA52" s="2"/>
      <c r="AB52" s="2"/>
      <c r="AC52" s="3"/>
      <c r="AD52" s="2"/>
      <c r="AE52" s="2"/>
      <c r="AF52" s="2"/>
      <c r="AG52" s="2"/>
      <c r="AH52" s="2"/>
      <c r="AI52" s="2"/>
      <c r="AJ52" s="2"/>
      <c r="AK52" s="2"/>
      <c r="AL52" s="2"/>
      <c r="AM52" s="3"/>
      <c r="AN52" s="2"/>
      <c r="AO52" s="2"/>
      <c r="AP52" s="2"/>
      <c r="AQ52" s="2"/>
      <c r="AR52" s="2"/>
      <c r="AS52" s="2"/>
      <c r="AT52" s="2"/>
      <c r="AU52" s="2"/>
      <c r="AV52" s="2"/>
    </row>
    <row r="53" spans="3:48" ht="12.75">
      <c r="C53">
        <f t="shared" si="8"/>
        <v>10</v>
      </c>
      <c r="D53" s="2">
        <f>AVERAGE(I53:AV53)</f>
        <v>0.325</v>
      </c>
      <c r="E53" s="12">
        <v>2</v>
      </c>
      <c r="F53" s="14">
        <f>IF(AND(D52&lt;=PopParameter,D54&gt;=PopParameter),1,0)</f>
        <v>1</v>
      </c>
      <c r="G53" s="2">
        <f>SQRT(D53*(1-D53)/SampleSize)</f>
        <v>0.07405656621799313</v>
      </c>
      <c r="H53" s="2"/>
      <c r="I53" s="14">
        <f aca="true" ca="1" t="shared" si="12" ref="I53:AV53">IF(RAND()&lt;=PopParameter,1,0)</f>
        <v>0</v>
      </c>
      <c r="J53" s="14">
        <f ca="1" t="shared" si="12"/>
        <v>0</v>
      </c>
      <c r="K53" s="14">
        <f ca="1" t="shared" si="12"/>
        <v>0</v>
      </c>
      <c r="L53" s="14">
        <f ca="1" t="shared" si="12"/>
        <v>0</v>
      </c>
      <c r="M53" s="14">
        <f ca="1" t="shared" si="12"/>
        <v>0</v>
      </c>
      <c r="N53" s="14">
        <f ca="1" t="shared" si="12"/>
        <v>1</v>
      </c>
      <c r="O53" s="14">
        <f ca="1" t="shared" si="12"/>
        <v>1</v>
      </c>
      <c r="P53" s="14">
        <f ca="1" t="shared" si="12"/>
        <v>1</v>
      </c>
      <c r="Q53" s="14">
        <f ca="1" t="shared" si="12"/>
        <v>1</v>
      </c>
      <c r="R53" s="14">
        <f ca="1" t="shared" si="12"/>
        <v>0</v>
      </c>
      <c r="S53" s="14">
        <f ca="1" t="shared" si="12"/>
        <v>0</v>
      </c>
      <c r="T53" s="14">
        <f ca="1" t="shared" si="12"/>
        <v>1</v>
      </c>
      <c r="U53" s="14">
        <f ca="1" t="shared" si="12"/>
        <v>0</v>
      </c>
      <c r="V53" s="14">
        <f ca="1" t="shared" si="12"/>
        <v>0</v>
      </c>
      <c r="W53" s="14">
        <f ca="1" t="shared" si="12"/>
        <v>1</v>
      </c>
      <c r="X53" s="14">
        <f ca="1" t="shared" si="12"/>
        <v>0</v>
      </c>
      <c r="Y53" s="14">
        <f ca="1" t="shared" si="12"/>
        <v>1</v>
      </c>
      <c r="Z53" s="14">
        <f ca="1" t="shared" si="12"/>
        <v>0</v>
      </c>
      <c r="AA53" s="14">
        <f ca="1" t="shared" si="12"/>
        <v>1</v>
      </c>
      <c r="AB53" s="14">
        <f ca="1" t="shared" si="12"/>
        <v>1</v>
      </c>
      <c r="AC53" s="14">
        <f ca="1" t="shared" si="12"/>
        <v>0</v>
      </c>
      <c r="AD53" s="14">
        <f ca="1" t="shared" si="12"/>
        <v>0</v>
      </c>
      <c r="AE53" s="14">
        <f ca="1" t="shared" si="12"/>
        <v>0</v>
      </c>
      <c r="AF53" s="14">
        <f ca="1" t="shared" si="12"/>
        <v>0</v>
      </c>
      <c r="AG53" s="14">
        <f ca="1" t="shared" si="12"/>
        <v>1</v>
      </c>
      <c r="AH53" s="14">
        <f ca="1" t="shared" si="12"/>
        <v>0</v>
      </c>
      <c r="AI53" s="14">
        <f ca="1" t="shared" si="12"/>
        <v>0</v>
      </c>
      <c r="AJ53" s="14">
        <f ca="1" t="shared" si="12"/>
        <v>0</v>
      </c>
      <c r="AK53" s="14">
        <f ca="1" t="shared" si="12"/>
        <v>0</v>
      </c>
      <c r="AL53" s="14">
        <f ca="1" t="shared" si="12"/>
        <v>0</v>
      </c>
      <c r="AM53" s="14">
        <f ca="1" t="shared" si="12"/>
        <v>0</v>
      </c>
      <c r="AN53" s="14">
        <f ca="1" t="shared" si="12"/>
        <v>0</v>
      </c>
      <c r="AO53" s="14">
        <f ca="1" t="shared" si="12"/>
        <v>0</v>
      </c>
      <c r="AP53" s="14">
        <f ca="1" t="shared" si="12"/>
        <v>0</v>
      </c>
      <c r="AQ53" s="14">
        <f ca="1" t="shared" si="12"/>
        <v>1</v>
      </c>
      <c r="AR53" s="14">
        <f ca="1" t="shared" si="12"/>
        <v>0</v>
      </c>
      <c r="AS53" s="14">
        <f ca="1" t="shared" si="12"/>
        <v>1</v>
      </c>
      <c r="AT53" s="14">
        <f ca="1" t="shared" si="12"/>
        <v>1</v>
      </c>
      <c r="AU53" s="14">
        <f ca="1" t="shared" si="12"/>
        <v>0</v>
      </c>
      <c r="AV53" s="14">
        <f ca="1" t="shared" si="12"/>
        <v>0</v>
      </c>
    </row>
    <row r="54" spans="3:48" ht="12.75">
      <c r="C54">
        <f t="shared" si="8"/>
        <v>10</v>
      </c>
      <c r="D54" s="5">
        <f>D53+1.96*G53</f>
        <v>0.4701508697872665</v>
      </c>
      <c r="E54" s="12">
        <v>1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2"/>
      <c r="U54" s="2"/>
      <c r="V54" s="2"/>
      <c r="W54" s="2"/>
      <c r="X54" s="2"/>
      <c r="Y54" s="2"/>
      <c r="Z54" s="2"/>
      <c r="AA54" s="2"/>
      <c r="AB54" s="2"/>
      <c r="AC54" s="3"/>
      <c r="AD54" s="2"/>
      <c r="AE54" s="2"/>
      <c r="AF54" s="2"/>
      <c r="AG54" s="2"/>
      <c r="AH54" s="2"/>
      <c r="AI54" s="2"/>
      <c r="AJ54" s="2"/>
      <c r="AK54" s="2"/>
      <c r="AL54" s="2"/>
      <c r="AM54" s="3"/>
      <c r="AN54" s="2"/>
      <c r="AO54" s="2"/>
      <c r="AP54" s="2"/>
      <c r="AQ54" s="2"/>
      <c r="AR54" s="2"/>
      <c r="AS54" s="2"/>
      <c r="AT54" s="2"/>
      <c r="AU54" s="2"/>
      <c r="AV54" s="2"/>
    </row>
    <row r="55" spans="3:48" ht="12.75">
      <c r="C55">
        <f t="shared" si="8"/>
        <v>11</v>
      </c>
      <c r="D55" s="2">
        <f>D56-1.96*G56</f>
        <v>0.1158079734112343</v>
      </c>
      <c r="E55" s="12">
        <v>1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2"/>
      <c r="U55" s="2"/>
      <c r="V55" s="2"/>
      <c r="W55" s="2"/>
      <c r="X55" s="2"/>
      <c r="Y55" s="2"/>
      <c r="Z55" s="2"/>
      <c r="AA55" s="2"/>
      <c r="AB55" s="2"/>
      <c r="AC55" s="3"/>
      <c r="AD55" s="2"/>
      <c r="AE55" s="2"/>
      <c r="AF55" s="2"/>
      <c r="AG55" s="2"/>
      <c r="AH55" s="2"/>
      <c r="AI55" s="2"/>
      <c r="AJ55" s="2"/>
      <c r="AK55" s="2"/>
      <c r="AL55" s="2"/>
      <c r="AM55" s="3"/>
      <c r="AN55" s="2"/>
      <c r="AO55" s="2"/>
      <c r="AP55" s="2"/>
      <c r="AQ55" s="2"/>
      <c r="AR55" s="2"/>
      <c r="AS55" s="2"/>
      <c r="AT55" s="2"/>
      <c r="AU55" s="2"/>
      <c r="AV55" s="2"/>
    </row>
    <row r="56" spans="3:48" ht="12.75">
      <c r="C56">
        <f t="shared" si="8"/>
        <v>11</v>
      </c>
      <c r="D56" s="2">
        <f>AVERAGE(I56:AV56)</f>
        <v>0.25</v>
      </c>
      <c r="E56" s="12">
        <v>2</v>
      </c>
      <c r="F56" s="14">
        <f>IF(AND(D55&lt;=PopParameter,D57&gt;=PopParameter),1,0)</f>
        <v>1</v>
      </c>
      <c r="G56" s="2">
        <f>SQRT(D56*(1-D56)/SampleSize)</f>
        <v>0.06846531968814576</v>
      </c>
      <c r="H56" s="2"/>
      <c r="I56" s="14">
        <f aca="true" ca="1" t="shared" si="13" ref="I56:AV56">IF(RAND()&lt;=PopParameter,1,0)</f>
        <v>0</v>
      </c>
      <c r="J56" s="14">
        <f ca="1" t="shared" si="13"/>
        <v>0</v>
      </c>
      <c r="K56" s="14">
        <f ca="1" t="shared" si="13"/>
        <v>0</v>
      </c>
      <c r="L56" s="14">
        <f ca="1" t="shared" si="13"/>
        <v>0</v>
      </c>
      <c r="M56" s="14">
        <f ca="1" t="shared" si="13"/>
        <v>0</v>
      </c>
      <c r="N56" s="14">
        <f ca="1" t="shared" si="13"/>
        <v>0</v>
      </c>
      <c r="O56" s="14">
        <f ca="1" t="shared" si="13"/>
        <v>1</v>
      </c>
      <c r="P56" s="14">
        <f ca="1" t="shared" si="13"/>
        <v>0</v>
      </c>
      <c r="Q56" s="14">
        <f ca="1" t="shared" si="13"/>
        <v>1</v>
      </c>
      <c r="R56" s="14">
        <f ca="1" t="shared" si="13"/>
        <v>0</v>
      </c>
      <c r="S56" s="14">
        <f ca="1" t="shared" si="13"/>
        <v>0</v>
      </c>
      <c r="T56" s="14">
        <f ca="1" t="shared" si="13"/>
        <v>0</v>
      </c>
      <c r="U56" s="14">
        <f ca="1" t="shared" si="13"/>
        <v>0</v>
      </c>
      <c r="V56" s="14">
        <f ca="1" t="shared" si="13"/>
        <v>1</v>
      </c>
      <c r="W56" s="14">
        <f ca="1" t="shared" si="13"/>
        <v>1</v>
      </c>
      <c r="X56" s="14">
        <f ca="1" t="shared" si="13"/>
        <v>0</v>
      </c>
      <c r="Y56" s="14">
        <f ca="1" t="shared" si="13"/>
        <v>0</v>
      </c>
      <c r="Z56" s="14">
        <f ca="1" t="shared" si="13"/>
        <v>0</v>
      </c>
      <c r="AA56" s="14">
        <f ca="1" t="shared" si="13"/>
        <v>1</v>
      </c>
      <c r="AB56" s="14">
        <f ca="1" t="shared" si="13"/>
        <v>1</v>
      </c>
      <c r="AC56" s="14">
        <f ca="1" t="shared" si="13"/>
        <v>0</v>
      </c>
      <c r="AD56" s="14">
        <f ca="1" t="shared" si="13"/>
        <v>0</v>
      </c>
      <c r="AE56" s="14">
        <f ca="1" t="shared" si="13"/>
        <v>0</v>
      </c>
      <c r="AF56" s="14">
        <f ca="1" t="shared" si="13"/>
        <v>0</v>
      </c>
      <c r="AG56" s="14">
        <f ca="1" t="shared" si="13"/>
        <v>0</v>
      </c>
      <c r="AH56" s="14">
        <f ca="1" t="shared" si="13"/>
        <v>0</v>
      </c>
      <c r="AI56" s="14">
        <f ca="1" t="shared" si="13"/>
        <v>1</v>
      </c>
      <c r="AJ56" s="14">
        <f ca="1" t="shared" si="13"/>
        <v>0</v>
      </c>
      <c r="AK56" s="14">
        <f ca="1" t="shared" si="13"/>
        <v>0</v>
      </c>
      <c r="AL56" s="14">
        <f ca="1" t="shared" si="13"/>
        <v>1</v>
      </c>
      <c r="AM56" s="14">
        <f ca="1" t="shared" si="13"/>
        <v>0</v>
      </c>
      <c r="AN56" s="14">
        <f ca="1" t="shared" si="13"/>
        <v>0</v>
      </c>
      <c r="AO56" s="14">
        <f ca="1" t="shared" si="13"/>
        <v>0</v>
      </c>
      <c r="AP56" s="14">
        <f ca="1" t="shared" si="13"/>
        <v>0</v>
      </c>
      <c r="AQ56" s="14">
        <f ca="1" t="shared" si="13"/>
        <v>0</v>
      </c>
      <c r="AR56" s="14">
        <f ca="1" t="shared" si="13"/>
        <v>1</v>
      </c>
      <c r="AS56" s="14">
        <f ca="1" t="shared" si="13"/>
        <v>1</v>
      </c>
      <c r="AT56" s="14">
        <f ca="1" t="shared" si="13"/>
        <v>0</v>
      </c>
      <c r="AU56" s="14">
        <f ca="1" t="shared" si="13"/>
        <v>0</v>
      </c>
      <c r="AV56" s="14">
        <f ca="1" t="shared" si="13"/>
        <v>0</v>
      </c>
    </row>
    <row r="57" spans="3:48" ht="12.75">
      <c r="C57">
        <f t="shared" si="8"/>
        <v>11</v>
      </c>
      <c r="D57" s="5">
        <f>D56+1.96*G56</f>
        <v>0.3841920265887657</v>
      </c>
      <c r="E57" s="12">
        <v>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2"/>
      <c r="U57" s="2"/>
      <c r="V57" s="2"/>
      <c r="W57" s="2"/>
      <c r="X57" s="2"/>
      <c r="Y57" s="2"/>
      <c r="Z57" s="2"/>
      <c r="AA57" s="2"/>
      <c r="AB57" s="2"/>
      <c r="AC57" s="3"/>
      <c r="AD57" s="2"/>
      <c r="AE57" s="2"/>
      <c r="AF57" s="2"/>
      <c r="AG57" s="2"/>
      <c r="AH57" s="2"/>
      <c r="AI57" s="2"/>
      <c r="AJ57" s="2"/>
      <c r="AK57" s="2"/>
      <c r="AL57" s="2"/>
      <c r="AM57" s="3"/>
      <c r="AN57" s="2"/>
      <c r="AO57" s="2"/>
      <c r="AP57" s="2"/>
      <c r="AQ57" s="2"/>
      <c r="AR57" s="2"/>
      <c r="AS57" s="2"/>
      <c r="AT57" s="2"/>
      <c r="AU57" s="2"/>
      <c r="AV57" s="2"/>
    </row>
    <row r="58" spans="3:48" ht="12.75">
      <c r="C58">
        <f t="shared" si="8"/>
        <v>12</v>
      </c>
      <c r="D58" s="2">
        <f>D59-1.96*G59</f>
        <v>0.09558989606680629</v>
      </c>
      <c r="E58" s="12">
        <v>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2"/>
      <c r="U58" s="2"/>
      <c r="V58" s="2"/>
      <c r="W58" s="2"/>
      <c r="X58" s="2"/>
      <c r="Y58" s="2"/>
      <c r="Z58" s="2"/>
      <c r="AA58" s="2"/>
      <c r="AB58" s="2"/>
      <c r="AC58" s="3"/>
      <c r="AD58" s="2"/>
      <c r="AE58" s="2"/>
      <c r="AF58" s="2"/>
      <c r="AG58" s="2"/>
      <c r="AH58" s="2"/>
      <c r="AI58" s="2"/>
      <c r="AJ58" s="2"/>
      <c r="AK58" s="2"/>
      <c r="AL58" s="2"/>
      <c r="AM58" s="3"/>
      <c r="AN58" s="2"/>
      <c r="AO58" s="2"/>
      <c r="AP58" s="2"/>
      <c r="AQ58" s="2"/>
      <c r="AR58" s="2"/>
      <c r="AS58" s="2"/>
      <c r="AT58" s="2"/>
      <c r="AU58" s="2"/>
      <c r="AV58" s="2"/>
    </row>
    <row r="59" spans="3:49" ht="12.75">
      <c r="C59">
        <f t="shared" si="8"/>
        <v>12</v>
      </c>
      <c r="D59" s="2">
        <f>AVERAGE(I59:AV59)</f>
        <v>0.225</v>
      </c>
      <c r="E59" s="12">
        <v>2</v>
      </c>
      <c r="F59" s="14">
        <f>IF(AND(D58&lt;=PopParameter,D60&gt;=PopParameter),1,0)</f>
        <v>1</v>
      </c>
      <c r="G59" s="2">
        <f>SQRT(D59*(1-D59)/SampleSize)</f>
        <v>0.06602556323122129</v>
      </c>
      <c r="H59" s="2"/>
      <c r="I59" s="14">
        <f aca="true" ca="1" t="shared" si="14" ref="I59:AV59">IF(RAND()&lt;=PopParameter,1,0)</f>
        <v>0</v>
      </c>
      <c r="J59" s="14">
        <f ca="1" t="shared" si="14"/>
        <v>0</v>
      </c>
      <c r="K59" s="14">
        <f ca="1" t="shared" si="14"/>
        <v>0</v>
      </c>
      <c r="L59" s="14">
        <f ca="1" t="shared" si="14"/>
        <v>1</v>
      </c>
      <c r="M59" s="14">
        <f ca="1" t="shared" si="14"/>
        <v>0</v>
      </c>
      <c r="N59" s="14">
        <f ca="1" t="shared" si="14"/>
        <v>0</v>
      </c>
      <c r="O59" s="14">
        <f ca="1" t="shared" si="14"/>
        <v>0</v>
      </c>
      <c r="P59" s="14">
        <f ca="1" t="shared" si="14"/>
        <v>1</v>
      </c>
      <c r="Q59" s="14">
        <f ca="1" t="shared" si="14"/>
        <v>0</v>
      </c>
      <c r="R59" s="14">
        <f ca="1" t="shared" si="14"/>
        <v>0</v>
      </c>
      <c r="S59" s="14">
        <f ca="1" t="shared" si="14"/>
        <v>0</v>
      </c>
      <c r="T59" s="14">
        <f ca="1" t="shared" si="14"/>
        <v>1</v>
      </c>
      <c r="U59" s="14">
        <f ca="1" t="shared" si="14"/>
        <v>0</v>
      </c>
      <c r="V59" s="14">
        <f ca="1" t="shared" si="14"/>
        <v>0</v>
      </c>
      <c r="W59" s="14">
        <f ca="1" t="shared" si="14"/>
        <v>1</v>
      </c>
      <c r="X59" s="14">
        <f ca="1" t="shared" si="14"/>
        <v>1</v>
      </c>
      <c r="Y59" s="14">
        <f ca="1" t="shared" si="14"/>
        <v>0</v>
      </c>
      <c r="Z59" s="14">
        <f ca="1" t="shared" si="14"/>
        <v>0</v>
      </c>
      <c r="AA59" s="14">
        <f ca="1" t="shared" si="14"/>
        <v>1</v>
      </c>
      <c r="AB59" s="14">
        <f ca="1" t="shared" si="14"/>
        <v>0</v>
      </c>
      <c r="AC59" s="14">
        <f ca="1" t="shared" si="14"/>
        <v>0</v>
      </c>
      <c r="AD59" s="14">
        <f ca="1" t="shared" si="14"/>
        <v>0</v>
      </c>
      <c r="AE59" s="14">
        <f ca="1" t="shared" si="14"/>
        <v>1</v>
      </c>
      <c r="AF59" s="14">
        <f ca="1" t="shared" si="14"/>
        <v>0</v>
      </c>
      <c r="AG59" s="14">
        <f ca="1" t="shared" si="14"/>
        <v>0</v>
      </c>
      <c r="AH59" s="14">
        <f ca="1" t="shared" si="14"/>
        <v>0</v>
      </c>
      <c r="AI59" s="14">
        <f ca="1" t="shared" si="14"/>
        <v>0</v>
      </c>
      <c r="AJ59" s="14">
        <f ca="1" t="shared" si="14"/>
        <v>0</v>
      </c>
      <c r="AK59" s="14">
        <f ca="1" t="shared" si="14"/>
        <v>0</v>
      </c>
      <c r="AL59" s="14">
        <f ca="1" t="shared" si="14"/>
        <v>0</v>
      </c>
      <c r="AM59" s="14">
        <f ca="1" t="shared" si="14"/>
        <v>0</v>
      </c>
      <c r="AN59" s="14">
        <f ca="1" t="shared" si="14"/>
        <v>0</v>
      </c>
      <c r="AO59" s="14">
        <f ca="1" t="shared" si="14"/>
        <v>0</v>
      </c>
      <c r="AP59" s="14">
        <f ca="1" t="shared" si="14"/>
        <v>0</v>
      </c>
      <c r="AQ59" s="14">
        <f ca="1" t="shared" si="14"/>
        <v>1</v>
      </c>
      <c r="AR59" s="14">
        <f ca="1" t="shared" si="14"/>
        <v>1</v>
      </c>
      <c r="AS59" s="14">
        <f ca="1" t="shared" si="14"/>
        <v>0</v>
      </c>
      <c r="AT59" s="14">
        <f ca="1" t="shared" si="14"/>
        <v>0</v>
      </c>
      <c r="AU59" s="14">
        <f ca="1" t="shared" si="14"/>
        <v>0</v>
      </c>
      <c r="AV59" s="14">
        <f ca="1" t="shared" si="14"/>
        <v>0</v>
      </c>
      <c r="AW59" s="14"/>
    </row>
    <row r="60" spans="3:48" ht="12.75">
      <c r="C60">
        <f t="shared" si="8"/>
        <v>12</v>
      </c>
      <c r="D60" s="5">
        <f>D59+1.96*G59</f>
        <v>0.3544101039331937</v>
      </c>
      <c r="E60" s="12">
        <v>1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2"/>
      <c r="U60" s="2"/>
      <c r="V60" s="2"/>
      <c r="W60" s="2"/>
      <c r="X60" s="2"/>
      <c r="Y60" s="2"/>
      <c r="Z60" s="2"/>
      <c r="AA60" s="2"/>
      <c r="AB60" s="2"/>
      <c r="AC60" s="3"/>
      <c r="AD60" s="2"/>
      <c r="AE60" s="2"/>
      <c r="AF60" s="2"/>
      <c r="AG60" s="2"/>
      <c r="AH60" s="2"/>
      <c r="AI60" s="2"/>
      <c r="AJ60" s="2"/>
      <c r="AK60" s="2"/>
      <c r="AL60" s="2"/>
      <c r="AM60" s="3"/>
      <c r="AN60" s="2"/>
      <c r="AO60" s="2"/>
      <c r="AP60" s="2"/>
      <c r="AQ60" s="2"/>
      <c r="AR60" s="2"/>
      <c r="AS60" s="2"/>
      <c r="AT60" s="2"/>
      <c r="AU60" s="2"/>
      <c r="AV60" s="2"/>
    </row>
    <row r="61" spans="3:48" ht="12.75">
      <c r="C61">
        <f t="shared" si="8"/>
        <v>13</v>
      </c>
      <c r="D61" s="2">
        <f>D62-1.96*G62</f>
        <v>0.1579845078873435</v>
      </c>
      <c r="E61" s="12">
        <v>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  <c r="T61" s="2"/>
      <c r="U61" s="2"/>
      <c r="V61" s="2"/>
      <c r="W61" s="2"/>
      <c r="X61" s="2"/>
      <c r="Y61" s="2"/>
      <c r="Z61" s="2"/>
      <c r="AA61" s="2"/>
      <c r="AB61" s="2"/>
      <c r="AC61" s="3"/>
      <c r="AD61" s="2"/>
      <c r="AE61" s="2"/>
      <c r="AF61" s="2"/>
      <c r="AG61" s="2"/>
      <c r="AH61" s="2"/>
      <c r="AI61" s="2"/>
      <c r="AJ61" s="2"/>
      <c r="AK61" s="2"/>
      <c r="AL61" s="2"/>
      <c r="AM61" s="3"/>
      <c r="AN61" s="2"/>
      <c r="AO61" s="2"/>
      <c r="AP61" s="2"/>
      <c r="AQ61" s="2"/>
      <c r="AR61" s="2"/>
      <c r="AS61" s="2"/>
      <c r="AT61" s="2"/>
      <c r="AU61" s="2"/>
      <c r="AV61" s="2"/>
    </row>
    <row r="62" spans="3:48" ht="12.75">
      <c r="C62">
        <f t="shared" si="8"/>
        <v>13</v>
      </c>
      <c r="D62" s="2">
        <f>AVERAGE(I62:AV62)</f>
        <v>0.3</v>
      </c>
      <c r="E62" s="12">
        <v>2</v>
      </c>
      <c r="F62" s="14">
        <f>IF(AND(D61&lt;=PopParameter,D63&gt;=PopParameter),1,0)</f>
        <v>1</v>
      </c>
      <c r="G62" s="2">
        <f>SQRT(D62*(1-D62)/SampleSize)</f>
        <v>0.07245688373094719</v>
      </c>
      <c r="H62" s="2"/>
      <c r="I62" s="14">
        <f aca="true" ca="1" t="shared" si="15" ref="I62:AV62">IF(RAND()&lt;=PopParameter,1,0)</f>
        <v>0</v>
      </c>
      <c r="J62" s="14">
        <f ca="1" t="shared" si="15"/>
        <v>1</v>
      </c>
      <c r="K62" s="14">
        <f ca="1" t="shared" si="15"/>
        <v>0</v>
      </c>
      <c r="L62" s="14">
        <f ca="1" t="shared" si="15"/>
        <v>0</v>
      </c>
      <c r="M62" s="14">
        <f ca="1" t="shared" si="15"/>
        <v>0</v>
      </c>
      <c r="N62" s="14">
        <f ca="1" t="shared" si="15"/>
        <v>1</v>
      </c>
      <c r="O62" s="14">
        <f ca="1" t="shared" si="15"/>
        <v>1</v>
      </c>
      <c r="P62" s="14">
        <f ca="1" t="shared" si="15"/>
        <v>0</v>
      </c>
      <c r="Q62" s="14">
        <f ca="1" t="shared" si="15"/>
        <v>0</v>
      </c>
      <c r="R62" s="14">
        <f ca="1" t="shared" si="15"/>
        <v>0</v>
      </c>
      <c r="S62" s="14">
        <f ca="1" t="shared" si="15"/>
        <v>0</v>
      </c>
      <c r="T62" s="14">
        <f ca="1" t="shared" si="15"/>
        <v>0</v>
      </c>
      <c r="U62" s="14">
        <f ca="1" t="shared" si="15"/>
        <v>1</v>
      </c>
      <c r="V62" s="14">
        <f ca="1" t="shared" si="15"/>
        <v>0</v>
      </c>
      <c r="W62" s="14">
        <f ca="1" t="shared" si="15"/>
        <v>0</v>
      </c>
      <c r="X62" s="14">
        <f ca="1" t="shared" si="15"/>
        <v>0</v>
      </c>
      <c r="Y62" s="14">
        <f ca="1" t="shared" si="15"/>
        <v>0</v>
      </c>
      <c r="Z62" s="14">
        <f ca="1" t="shared" si="15"/>
        <v>0</v>
      </c>
      <c r="AA62" s="14">
        <f ca="1" t="shared" si="15"/>
        <v>0</v>
      </c>
      <c r="AB62" s="14">
        <f ca="1" t="shared" si="15"/>
        <v>0</v>
      </c>
      <c r="AC62" s="14">
        <f ca="1" t="shared" si="15"/>
        <v>0</v>
      </c>
      <c r="AD62" s="14">
        <f ca="1" t="shared" si="15"/>
        <v>0</v>
      </c>
      <c r="AE62" s="14">
        <f ca="1" t="shared" si="15"/>
        <v>1</v>
      </c>
      <c r="AF62" s="14">
        <f ca="1" t="shared" si="15"/>
        <v>0</v>
      </c>
      <c r="AG62" s="14">
        <f ca="1" t="shared" si="15"/>
        <v>1</v>
      </c>
      <c r="AH62" s="14">
        <f ca="1" t="shared" si="15"/>
        <v>0</v>
      </c>
      <c r="AI62" s="14">
        <f ca="1" t="shared" si="15"/>
        <v>0</v>
      </c>
      <c r="AJ62" s="14">
        <f ca="1" t="shared" si="15"/>
        <v>1</v>
      </c>
      <c r="AK62" s="14">
        <f ca="1" t="shared" si="15"/>
        <v>1</v>
      </c>
      <c r="AL62" s="14">
        <f ca="1" t="shared" si="15"/>
        <v>0</v>
      </c>
      <c r="AM62" s="14">
        <f ca="1" t="shared" si="15"/>
        <v>0</v>
      </c>
      <c r="AN62" s="14">
        <f ca="1" t="shared" si="15"/>
        <v>1</v>
      </c>
      <c r="AO62" s="14">
        <f ca="1" t="shared" si="15"/>
        <v>0</v>
      </c>
      <c r="AP62" s="14">
        <f ca="1" t="shared" si="15"/>
        <v>0</v>
      </c>
      <c r="AQ62" s="14">
        <f ca="1" t="shared" si="15"/>
        <v>1</v>
      </c>
      <c r="AR62" s="14">
        <f ca="1" t="shared" si="15"/>
        <v>1</v>
      </c>
      <c r="AS62" s="14">
        <f ca="1" t="shared" si="15"/>
        <v>0</v>
      </c>
      <c r="AT62" s="14">
        <f ca="1" t="shared" si="15"/>
        <v>0</v>
      </c>
      <c r="AU62" s="14">
        <f ca="1" t="shared" si="15"/>
        <v>1</v>
      </c>
      <c r="AV62" s="14">
        <f ca="1" t="shared" si="15"/>
        <v>0</v>
      </c>
    </row>
    <row r="63" spans="3:48" ht="12.75">
      <c r="C63">
        <f t="shared" si="8"/>
        <v>13</v>
      </c>
      <c r="D63" s="5">
        <f>D62+1.96*G62</f>
        <v>0.44201549211265645</v>
      </c>
      <c r="E63" s="12">
        <v>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  <c r="T63" s="2"/>
      <c r="U63" s="2"/>
      <c r="V63" s="2"/>
      <c r="W63" s="2"/>
      <c r="X63" s="2"/>
      <c r="Y63" s="2"/>
      <c r="Z63" s="2"/>
      <c r="AA63" s="2"/>
      <c r="AB63" s="2"/>
      <c r="AC63" s="3"/>
      <c r="AD63" s="2"/>
      <c r="AE63" s="2"/>
      <c r="AF63" s="2"/>
      <c r="AG63" s="2"/>
      <c r="AH63" s="2"/>
      <c r="AI63" s="2"/>
      <c r="AJ63" s="2"/>
      <c r="AK63" s="2"/>
      <c r="AL63" s="2"/>
      <c r="AM63" s="3"/>
      <c r="AN63" s="2"/>
      <c r="AO63" s="2"/>
      <c r="AP63" s="2"/>
      <c r="AQ63" s="2"/>
      <c r="AR63" s="2"/>
      <c r="AS63" s="2"/>
      <c r="AT63" s="2"/>
      <c r="AU63" s="2"/>
      <c r="AV63" s="2"/>
    </row>
    <row r="64" spans="3:48" ht="12.75">
      <c r="C64">
        <f t="shared" si="8"/>
        <v>14</v>
      </c>
      <c r="D64" s="2">
        <f>D65-1.96*G65</f>
        <v>0.1798491302127335</v>
      </c>
      <c r="E64" s="12">
        <v>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  <c r="T64" s="2"/>
      <c r="U64" s="2"/>
      <c r="V64" s="2"/>
      <c r="W64" s="2"/>
      <c r="X64" s="2"/>
      <c r="Y64" s="2"/>
      <c r="Z64" s="2"/>
      <c r="AA64" s="2"/>
      <c r="AB64" s="2"/>
      <c r="AC64" s="3"/>
      <c r="AD64" s="2"/>
      <c r="AE64" s="2"/>
      <c r="AF64" s="2"/>
      <c r="AG64" s="2"/>
      <c r="AH64" s="2"/>
      <c r="AI64" s="2"/>
      <c r="AJ64" s="2"/>
      <c r="AK64" s="2"/>
      <c r="AL64" s="2"/>
      <c r="AM64" s="3"/>
      <c r="AN64" s="2"/>
      <c r="AO64" s="2"/>
      <c r="AP64" s="2"/>
      <c r="AQ64" s="2"/>
      <c r="AR64" s="2"/>
      <c r="AS64" s="2"/>
      <c r="AT64" s="2"/>
      <c r="AU64" s="2"/>
      <c r="AV64" s="2"/>
    </row>
    <row r="65" spans="3:48" ht="12.75">
      <c r="C65">
        <f t="shared" si="8"/>
        <v>14</v>
      </c>
      <c r="D65" s="2">
        <f>AVERAGE(I65:AV65)</f>
        <v>0.325</v>
      </c>
      <c r="E65" s="12">
        <v>2</v>
      </c>
      <c r="F65" s="14">
        <f>IF(AND(D64&lt;=PopParameter,D66&gt;=PopParameter),1,0)</f>
        <v>1</v>
      </c>
      <c r="G65" s="2">
        <f>SQRT(D65*(1-D65)/SampleSize)</f>
        <v>0.07405656621799313</v>
      </c>
      <c r="H65" s="2"/>
      <c r="I65" s="14">
        <f aca="true" ca="1" t="shared" si="16" ref="I65:AV65">IF(RAND()&lt;=PopParameter,1,0)</f>
        <v>0</v>
      </c>
      <c r="J65" s="14">
        <f ca="1" t="shared" si="16"/>
        <v>0</v>
      </c>
      <c r="K65" s="14">
        <f ca="1" t="shared" si="16"/>
        <v>1</v>
      </c>
      <c r="L65" s="14">
        <f ca="1" t="shared" si="16"/>
        <v>0</v>
      </c>
      <c r="M65" s="14">
        <f ca="1" t="shared" si="16"/>
        <v>0</v>
      </c>
      <c r="N65" s="14">
        <f ca="1" t="shared" si="16"/>
        <v>0</v>
      </c>
      <c r="O65" s="14">
        <f ca="1" t="shared" si="16"/>
        <v>1</v>
      </c>
      <c r="P65" s="14">
        <f ca="1" t="shared" si="16"/>
        <v>0</v>
      </c>
      <c r="Q65" s="14">
        <f ca="1" t="shared" si="16"/>
        <v>0</v>
      </c>
      <c r="R65" s="14">
        <f ca="1" t="shared" si="16"/>
        <v>0</v>
      </c>
      <c r="S65" s="14">
        <f ca="1" t="shared" si="16"/>
        <v>0</v>
      </c>
      <c r="T65" s="14">
        <f ca="1" t="shared" si="16"/>
        <v>1</v>
      </c>
      <c r="U65" s="14">
        <f ca="1" t="shared" si="16"/>
        <v>0</v>
      </c>
      <c r="V65" s="14">
        <f ca="1" t="shared" si="16"/>
        <v>1</v>
      </c>
      <c r="W65" s="14">
        <f ca="1" t="shared" si="16"/>
        <v>1</v>
      </c>
      <c r="X65" s="14">
        <f ca="1" t="shared" si="16"/>
        <v>0</v>
      </c>
      <c r="Y65" s="14">
        <f ca="1" t="shared" si="16"/>
        <v>0</v>
      </c>
      <c r="Z65" s="14">
        <f ca="1" t="shared" si="16"/>
        <v>0</v>
      </c>
      <c r="AA65" s="14">
        <f ca="1" t="shared" si="16"/>
        <v>1</v>
      </c>
      <c r="AB65" s="14">
        <f ca="1" t="shared" si="16"/>
        <v>0</v>
      </c>
      <c r="AC65" s="14">
        <f ca="1" t="shared" si="16"/>
        <v>0</v>
      </c>
      <c r="AD65" s="14">
        <f ca="1" t="shared" si="16"/>
        <v>0</v>
      </c>
      <c r="AE65" s="14">
        <f ca="1" t="shared" si="16"/>
        <v>1</v>
      </c>
      <c r="AF65" s="14">
        <f ca="1" t="shared" si="16"/>
        <v>0</v>
      </c>
      <c r="AG65" s="14">
        <f ca="1" t="shared" si="16"/>
        <v>0</v>
      </c>
      <c r="AH65" s="14">
        <f ca="1" t="shared" si="16"/>
        <v>0</v>
      </c>
      <c r="AI65" s="14">
        <f ca="1" t="shared" si="16"/>
        <v>0</v>
      </c>
      <c r="AJ65" s="14">
        <f ca="1" t="shared" si="16"/>
        <v>0</v>
      </c>
      <c r="AK65" s="14">
        <f ca="1" t="shared" si="16"/>
        <v>1</v>
      </c>
      <c r="AL65" s="14">
        <f ca="1" t="shared" si="16"/>
        <v>1</v>
      </c>
      <c r="AM65" s="14">
        <f ca="1" t="shared" si="16"/>
        <v>0</v>
      </c>
      <c r="AN65" s="14">
        <f ca="1" t="shared" si="16"/>
        <v>0</v>
      </c>
      <c r="AO65" s="14">
        <f ca="1" t="shared" si="16"/>
        <v>1</v>
      </c>
      <c r="AP65" s="14">
        <f ca="1" t="shared" si="16"/>
        <v>0</v>
      </c>
      <c r="AQ65" s="14">
        <f ca="1" t="shared" si="16"/>
        <v>0</v>
      </c>
      <c r="AR65" s="14">
        <f ca="1" t="shared" si="16"/>
        <v>1</v>
      </c>
      <c r="AS65" s="14">
        <f ca="1" t="shared" si="16"/>
        <v>0</v>
      </c>
      <c r="AT65" s="14">
        <f ca="1" t="shared" si="16"/>
        <v>1</v>
      </c>
      <c r="AU65" s="14">
        <f ca="1" t="shared" si="16"/>
        <v>1</v>
      </c>
      <c r="AV65" s="14">
        <f ca="1" t="shared" si="16"/>
        <v>0</v>
      </c>
    </row>
    <row r="66" spans="3:48" ht="12.75">
      <c r="C66">
        <f t="shared" si="8"/>
        <v>14</v>
      </c>
      <c r="D66" s="5">
        <f>D65+1.96*G65</f>
        <v>0.4701508697872665</v>
      </c>
      <c r="E66" s="12">
        <v>1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  <c r="T66" s="2"/>
      <c r="U66" s="2"/>
      <c r="V66" s="2"/>
      <c r="W66" s="2"/>
      <c r="X66" s="2"/>
      <c r="Y66" s="2"/>
      <c r="Z66" s="2"/>
      <c r="AA66" s="2"/>
      <c r="AB66" s="2"/>
      <c r="AC66" s="3"/>
      <c r="AD66" s="2"/>
      <c r="AE66" s="2"/>
      <c r="AF66" s="2"/>
      <c r="AG66" s="2"/>
      <c r="AH66" s="2"/>
      <c r="AI66" s="2"/>
      <c r="AJ66" s="2"/>
      <c r="AK66" s="2"/>
      <c r="AL66" s="2"/>
      <c r="AM66" s="3"/>
      <c r="AN66" s="2"/>
      <c r="AO66" s="2"/>
      <c r="AP66" s="2"/>
      <c r="AQ66" s="2"/>
      <c r="AR66" s="2"/>
      <c r="AS66" s="2"/>
      <c r="AT66" s="2"/>
      <c r="AU66" s="2"/>
      <c r="AV66" s="2"/>
    </row>
    <row r="67" spans="3:48" ht="12.75">
      <c r="C67">
        <f t="shared" si="8"/>
        <v>15</v>
      </c>
      <c r="D67" s="2">
        <f>D68-1.96*G68</f>
        <v>0.27180151763153787</v>
      </c>
      <c r="E67" s="12">
        <v>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  <c r="T67" s="2"/>
      <c r="U67" s="2"/>
      <c r="V67" s="2"/>
      <c r="W67" s="2"/>
      <c r="X67" s="2"/>
      <c r="Y67" s="2"/>
      <c r="Z67" s="2"/>
      <c r="AA67" s="2"/>
      <c r="AB67" s="2"/>
      <c r="AC67" s="3"/>
      <c r="AD67" s="2"/>
      <c r="AE67" s="2"/>
      <c r="AF67" s="2"/>
      <c r="AG67" s="2"/>
      <c r="AH67" s="2"/>
      <c r="AI67" s="2"/>
      <c r="AJ67" s="2"/>
      <c r="AK67" s="2"/>
      <c r="AL67" s="2"/>
      <c r="AM67" s="3"/>
      <c r="AN67" s="2"/>
      <c r="AO67" s="2"/>
      <c r="AP67" s="2"/>
      <c r="AQ67" s="2"/>
      <c r="AR67" s="2"/>
      <c r="AS67" s="2"/>
      <c r="AT67" s="2"/>
      <c r="AU67" s="2"/>
      <c r="AV67" s="2"/>
    </row>
    <row r="68" spans="3:48" ht="12.75">
      <c r="C68">
        <f t="shared" si="8"/>
        <v>15</v>
      </c>
      <c r="D68" s="2">
        <f>AVERAGE(I68:AV68)</f>
        <v>0.425</v>
      </c>
      <c r="E68" s="12">
        <v>2</v>
      </c>
      <c r="F68" s="14">
        <f>IF(AND(D67&lt;=PopParameter,D69&gt;=PopParameter),1,0)</f>
        <v>1</v>
      </c>
      <c r="G68" s="2">
        <f>SQRT(D68*(1-D68)/SampleSize)</f>
        <v>0.07816249100431741</v>
      </c>
      <c r="H68" s="2"/>
      <c r="I68" s="14">
        <f aca="true" ca="1" t="shared" si="17" ref="I68:AV68">IF(RAND()&lt;=PopParameter,1,0)</f>
        <v>0</v>
      </c>
      <c r="J68" s="14">
        <f ca="1" t="shared" si="17"/>
        <v>0</v>
      </c>
      <c r="K68" s="14">
        <f ca="1" t="shared" si="17"/>
        <v>0</v>
      </c>
      <c r="L68" s="14">
        <f ca="1" t="shared" si="17"/>
        <v>1</v>
      </c>
      <c r="M68" s="14">
        <f ca="1" t="shared" si="17"/>
        <v>0</v>
      </c>
      <c r="N68" s="14">
        <f ca="1" t="shared" si="17"/>
        <v>0</v>
      </c>
      <c r="O68" s="14">
        <f ca="1" t="shared" si="17"/>
        <v>1</v>
      </c>
      <c r="P68" s="14">
        <f ca="1" t="shared" si="17"/>
        <v>0</v>
      </c>
      <c r="Q68" s="14">
        <f ca="1" t="shared" si="17"/>
        <v>1</v>
      </c>
      <c r="R68" s="14">
        <f ca="1" t="shared" si="17"/>
        <v>0</v>
      </c>
      <c r="S68" s="14">
        <f ca="1" t="shared" si="17"/>
        <v>1</v>
      </c>
      <c r="T68" s="14">
        <f ca="1" t="shared" si="17"/>
        <v>0</v>
      </c>
      <c r="U68" s="14">
        <f ca="1" t="shared" si="17"/>
        <v>0</v>
      </c>
      <c r="V68" s="14">
        <f ca="1" t="shared" si="17"/>
        <v>1</v>
      </c>
      <c r="W68" s="14">
        <f ca="1" t="shared" si="17"/>
        <v>1</v>
      </c>
      <c r="X68" s="14">
        <f ca="1" t="shared" si="17"/>
        <v>1</v>
      </c>
      <c r="Y68" s="14">
        <f ca="1" t="shared" si="17"/>
        <v>1</v>
      </c>
      <c r="Z68" s="14">
        <f ca="1" t="shared" si="17"/>
        <v>1</v>
      </c>
      <c r="AA68" s="14">
        <f ca="1" t="shared" si="17"/>
        <v>1</v>
      </c>
      <c r="AB68" s="14">
        <f ca="1" t="shared" si="17"/>
        <v>1</v>
      </c>
      <c r="AC68" s="14">
        <f ca="1" t="shared" si="17"/>
        <v>0</v>
      </c>
      <c r="AD68" s="14">
        <f ca="1" t="shared" si="17"/>
        <v>1</v>
      </c>
      <c r="AE68" s="14">
        <f ca="1" t="shared" si="17"/>
        <v>1</v>
      </c>
      <c r="AF68" s="14">
        <f ca="1" t="shared" si="17"/>
        <v>0</v>
      </c>
      <c r="AG68" s="14">
        <f ca="1" t="shared" si="17"/>
        <v>1</v>
      </c>
      <c r="AH68" s="14">
        <f ca="1" t="shared" si="17"/>
        <v>0</v>
      </c>
      <c r="AI68" s="14">
        <f ca="1" t="shared" si="17"/>
        <v>0</v>
      </c>
      <c r="AJ68" s="14">
        <f ca="1" t="shared" si="17"/>
        <v>0</v>
      </c>
      <c r="AK68" s="14">
        <f ca="1" t="shared" si="17"/>
        <v>0</v>
      </c>
      <c r="AL68" s="14">
        <f ca="1" t="shared" si="17"/>
        <v>0</v>
      </c>
      <c r="AM68" s="14">
        <f ca="1" t="shared" si="17"/>
        <v>0</v>
      </c>
      <c r="AN68" s="14">
        <f ca="1" t="shared" si="17"/>
        <v>0</v>
      </c>
      <c r="AO68" s="14">
        <f ca="1" t="shared" si="17"/>
        <v>0</v>
      </c>
      <c r="AP68" s="14">
        <f ca="1" t="shared" si="17"/>
        <v>0</v>
      </c>
      <c r="AQ68" s="14">
        <f ca="1" t="shared" si="17"/>
        <v>1</v>
      </c>
      <c r="AR68" s="14">
        <f ca="1" t="shared" si="17"/>
        <v>0</v>
      </c>
      <c r="AS68" s="14">
        <f ca="1" t="shared" si="17"/>
        <v>1</v>
      </c>
      <c r="AT68" s="14">
        <f ca="1" t="shared" si="17"/>
        <v>1</v>
      </c>
      <c r="AU68" s="14">
        <f ca="1" t="shared" si="17"/>
        <v>0</v>
      </c>
      <c r="AV68" s="14">
        <f ca="1" t="shared" si="17"/>
        <v>0</v>
      </c>
    </row>
    <row r="69" spans="3:48" ht="12.75">
      <c r="C69">
        <f t="shared" si="8"/>
        <v>15</v>
      </c>
      <c r="D69" s="5">
        <f>D68+1.96*G68</f>
        <v>0.578198482368462</v>
      </c>
      <c r="E69" s="12">
        <v>1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2"/>
      <c r="U69" s="2"/>
      <c r="V69" s="2"/>
      <c r="W69" s="2"/>
      <c r="X69" s="2"/>
      <c r="Y69" s="2"/>
      <c r="Z69" s="2"/>
      <c r="AA69" s="2"/>
      <c r="AB69" s="2"/>
      <c r="AC69" s="3"/>
      <c r="AD69" s="2"/>
      <c r="AE69" s="2"/>
      <c r="AF69" s="2"/>
      <c r="AG69" s="2"/>
      <c r="AH69" s="2"/>
      <c r="AI69" s="2"/>
      <c r="AJ69" s="2"/>
      <c r="AK69" s="2"/>
      <c r="AL69" s="2"/>
      <c r="AM69" s="3"/>
      <c r="AN69" s="2"/>
      <c r="AO69" s="2"/>
      <c r="AP69" s="2"/>
      <c r="AQ69" s="2"/>
      <c r="AR69" s="2"/>
      <c r="AS69" s="2"/>
      <c r="AT69" s="2"/>
      <c r="AU69" s="2"/>
      <c r="AV69" s="2"/>
    </row>
    <row r="70" spans="3:48" ht="12.75">
      <c r="C70">
        <f t="shared" si="8"/>
        <v>16</v>
      </c>
      <c r="D70" s="2">
        <f>D71-1.96*G71</f>
        <v>0.09558989606680629</v>
      </c>
      <c r="E70" s="12">
        <v>1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  <c r="T70" s="2"/>
      <c r="U70" s="2"/>
      <c r="V70" s="2"/>
      <c r="W70" s="2"/>
      <c r="X70" s="2"/>
      <c r="Y70" s="2"/>
      <c r="Z70" s="2"/>
      <c r="AA70" s="2"/>
      <c r="AB70" s="2"/>
      <c r="AC70" s="3"/>
      <c r="AD70" s="2"/>
      <c r="AE70" s="2"/>
      <c r="AF70" s="2"/>
      <c r="AG70" s="2"/>
      <c r="AH70" s="2"/>
      <c r="AI70" s="2"/>
      <c r="AJ70" s="2"/>
      <c r="AK70" s="2"/>
      <c r="AL70" s="2"/>
      <c r="AM70" s="3"/>
      <c r="AN70" s="2"/>
      <c r="AO70" s="2"/>
      <c r="AP70" s="2"/>
      <c r="AQ70" s="2"/>
      <c r="AR70" s="2"/>
      <c r="AS70" s="2"/>
      <c r="AT70" s="2"/>
      <c r="AU70" s="2"/>
      <c r="AV70" s="2"/>
    </row>
    <row r="71" spans="3:48" ht="12.75">
      <c r="C71">
        <f t="shared" si="8"/>
        <v>16</v>
      </c>
      <c r="D71" s="2">
        <f>AVERAGE(I71:AV71)</f>
        <v>0.225</v>
      </c>
      <c r="E71" s="12">
        <v>2</v>
      </c>
      <c r="F71" s="14">
        <f>IF(AND(D70&lt;=PopParameter,D72&gt;=PopParameter),1,0)</f>
        <v>1</v>
      </c>
      <c r="G71" s="2">
        <f>SQRT(D71*(1-D71)/SampleSize)</f>
        <v>0.06602556323122129</v>
      </c>
      <c r="H71" s="2"/>
      <c r="I71" s="14">
        <f aca="true" ca="1" t="shared" si="18" ref="I71:AV71">IF(RAND()&lt;=PopParameter,1,0)</f>
        <v>0</v>
      </c>
      <c r="J71" s="14">
        <f ca="1" t="shared" si="18"/>
        <v>0</v>
      </c>
      <c r="K71" s="14">
        <f ca="1" t="shared" si="18"/>
        <v>0</v>
      </c>
      <c r="L71" s="14">
        <f ca="1" t="shared" si="18"/>
        <v>0</v>
      </c>
      <c r="M71" s="14">
        <f ca="1" t="shared" si="18"/>
        <v>0</v>
      </c>
      <c r="N71" s="14">
        <f ca="1" t="shared" si="18"/>
        <v>0</v>
      </c>
      <c r="O71" s="14">
        <f ca="1" t="shared" si="18"/>
        <v>0</v>
      </c>
      <c r="P71" s="14">
        <f ca="1" t="shared" si="18"/>
        <v>0</v>
      </c>
      <c r="Q71" s="14">
        <f ca="1" t="shared" si="18"/>
        <v>0</v>
      </c>
      <c r="R71" s="14">
        <f ca="1" t="shared" si="18"/>
        <v>0</v>
      </c>
      <c r="S71" s="14">
        <f ca="1" t="shared" si="18"/>
        <v>1</v>
      </c>
      <c r="T71" s="14">
        <f ca="1" t="shared" si="18"/>
        <v>1</v>
      </c>
      <c r="U71" s="14">
        <f ca="1" t="shared" si="18"/>
        <v>0</v>
      </c>
      <c r="V71" s="14">
        <f ca="1" t="shared" si="18"/>
        <v>0</v>
      </c>
      <c r="W71" s="14">
        <f ca="1" t="shared" si="18"/>
        <v>0</v>
      </c>
      <c r="X71" s="14">
        <f ca="1" t="shared" si="18"/>
        <v>0</v>
      </c>
      <c r="Y71" s="14">
        <f ca="1" t="shared" si="18"/>
        <v>0</v>
      </c>
      <c r="Z71" s="14">
        <f ca="1" t="shared" si="18"/>
        <v>0</v>
      </c>
      <c r="AA71" s="14">
        <f ca="1" t="shared" si="18"/>
        <v>0</v>
      </c>
      <c r="AB71" s="14">
        <f ca="1" t="shared" si="18"/>
        <v>0</v>
      </c>
      <c r="AC71" s="14">
        <f ca="1" t="shared" si="18"/>
        <v>0</v>
      </c>
      <c r="AD71" s="14">
        <f ca="1" t="shared" si="18"/>
        <v>1</v>
      </c>
      <c r="AE71" s="14">
        <f ca="1" t="shared" si="18"/>
        <v>0</v>
      </c>
      <c r="AF71" s="14">
        <f ca="1" t="shared" si="18"/>
        <v>1</v>
      </c>
      <c r="AG71" s="14">
        <f ca="1" t="shared" si="18"/>
        <v>0</v>
      </c>
      <c r="AH71" s="14">
        <f ca="1" t="shared" si="18"/>
        <v>0</v>
      </c>
      <c r="AI71" s="14">
        <f ca="1" t="shared" si="18"/>
        <v>1</v>
      </c>
      <c r="AJ71" s="14">
        <f ca="1" t="shared" si="18"/>
        <v>0</v>
      </c>
      <c r="AK71" s="14">
        <f ca="1" t="shared" si="18"/>
        <v>1</v>
      </c>
      <c r="AL71" s="14">
        <f ca="1" t="shared" si="18"/>
        <v>0</v>
      </c>
      <c r="AM71" s="14">
        <f ca="1" t="shared" si="18"/>
        <v>0</v>
      </c>
      <c r="AN71" s="14">
        <f ca="1" t="shared" si="18"/>
        <v>0</v>
      </c>
      <c r="AO71" s="14">
        <f ca="1" t="shared" si="18"/>
        <v>0</v>
      </c>
      <c r="AP71" s="14">
        <f ca="1" t="shared" si="18"/>
        <v>1</v>
      </c>
      <c r="AQ71" s="14">
        <f ca="1" t="shared" si="18"/>
        <v>1</v>
      </c>
      <c r="AR71" s="14">
        <f ca="1" t="shared" si="18"/>
        <v>0</v>
      </c>
      <c r="AS71" s="14">
        <f ca="1" t="shared" si="18"/>
        <v>0</v>
      </c>
      <c r="AT71" s="14">
        <f ca="1" t="shared" si="18"/>
        <v>1</v>
      </c>
      <c r="AU71" s="14">
        <f ca="1" t="shared" si="18"/>
        <v>0</v>
      </c>
      <c r="AV71" s="14">
        <f ca="1" t="shared" si="18"/>
        <v>0</v>
      </c>
    </row>
    <row r="72" spans="3:48" ht="12.75">
      <c r="C72">
        <f t="shared" si="8"/>
        <v>16</v>
      </c>
      <c r="D72" s="5">
        <f>D71+1.96*G71</f>
        <v>0.3544101039331937</v>
      </c>
      <c r="E72" s="12">
        <v>1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  <c r="T72" s="2"/>
      <c r="U72" s="2"/>
      <c r="V72" s="2"/>
      <c r="W72" s="2"/>
      <c r="X72" s="2"/>
      <c r="Y72" s="2"/>
      <c r="Z72" s="2"/>
      <c r="AA72" s="2"/>
      <c r="AB72" s="2"/>
      <c r="AC72" s="3"/>
      <c r="AD72" s="2"/>
      <c r="AE72" s="2"/>
      <c r="AF72" s="2"/>
      <c r="AG72" s="2"/>
      <c r="AH72" s="2"/>
      <c r="AI72" s="2"/>
      <c r="AJ72" s="2"/>
      <c r="AK72" s="2"/>
      <c r="AL72" s="2"/>
      <c r="AM72" s="3"/>
      <c r="AN72" s="2"/>
      <c r="AO72" s="2"/>
      <c r="AP72" s="2"/>
      <c r="AQ72" s="2"/>
      <c r="AR72" s="2"/>
      <c r="AS72" s="2"/>
      <c r="AT72" s="2"/>
      <c r="AU72" s="2"/>
      <c r="AV72" s="2"/>
    </row>
    <row r="73" spans="3:48" ht="12.75">
      <c r="C73">
        <f t="shared" si="8"/>
        <v>17</v>
      </c>
      <c r="D73" s="2">
        <f>D74-1.96*G74</f>
        <v>0.03934242005176508</v>
      </c>
      <c r="E73" s="12">
        <v>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  <c r="T73" s="2"/>
      <c r="U73" s="2"/>
      <c r="V73" s="2"/>
      <c r="W73" s="2"/>
      <c r="X73" s="2"/>
      <c r="Y73" s="2"/>
      <c r="Z73" s="2"/>
      <c r="AA73" s="2"/>
      <c r="AB73" s="2"/>
      <c r="AC73" s="3"/>
      <c r="AD73" s="2"/>
      <c r="AE73" s="2"/>
      <c r="AF73" s="2"/>
      <c r="AG73" s="2"/>
      <c r="AH73" s="2"/>
      <c r="AI73" s="2"/>
      <c r="AJ73" s="2"/>
      <c r="AK73" s="2"/>
      <c r="AL73" s="2"/>
      <c r="AM73" s="3"/>
      <c r="AN73" s="2"/>
      <c r="AO73" s="2"/>
      <c r="AP73" s="2"/>
      <c r="AQ73" s="2"/>
      <c r="AR73" s="2"/>
      <c r="AS73" s="2"/>
      <c r="AT73" s="2"/>
      <c r="AU73" s="2"/>
      <c r="AV73" s="2"/>
    </row>
    <row r="74" spans="3:48" ht="12.75">
      <c r="C74">
        <f t="shared" si="8"/>
        <v>17</v>
      </c>
      <c r="D74" s="2">
        <f>AVERAGE(I74:AV74)</f>
        <v>0.15</v>
      </c>
      <c r="E74" s="12">
        <v>2</v>
      </c>
      <c r="F74" s="14">
        <f>IF(AND(D73&lt;=PopParameter,D75&gt;=PopParameter),1,0)</f>
        <v>0</v>
      </c>
      <c r="G74" s="2">
        <f>SQRT(D74*(1-D74)/SampleSize)</f>
        <v>0.05645794895318108</v>
      </c>
      <c r="H74" s="2"/>
      <c r="I74" s="14">
        <f aca="true" ca="1" t="shared" si="19" ref="I74:AV74">IF(RAND()&lt;=PopParameter,1,0)</f>
        <v>0</v>
      </c>
      <c r="J74" s="14">
        <f ca="1" t="shared" si="19"/>
        <v>0</v>
      </c>
      <c r="K74" s="14">
        <f ca="1" t="shared" si="19"/>
        <v>0</v>
      </c>
      <c r="L74" s="14">
        <f ca="1" t="shared" si="19"/>
        <v>0</v>
      </c>
      <c r="M74" s="14">
        <f ca="1" t="shared" si="19"/>
        <v>0</v>
      </c>
      <c r="N74" s="14">
        <f ca="1" t="shared" si="19"/>
        <v>1</v>
      </c>
      <c r="O74" s="14">
        <f ca="1" t="shared" si="19"/>
        <v>0</v>
      </c>
      <c r="P74" s="14">
        <f ca="1" t="shared" si="19"/>
        <v>0</v>
      </c>
      <c r="Q74" s="14">
        <f ca="1" t="shared" si="19"/>
        <v>1</v>
      </c>
      <c r="R74" s="14">
        <f ca="1" t="shared" si="19"/>
        <v>0</v>
      </c>
      <c r="S74" s="14">
        <f ca="1" t="shared" si="19"/>
        <v>0</v>
      </c>
      <c r="T74" s="14">
        <f ca="1" t="shared" si="19"/>
        <v>0</v>
      </c>
      <c r="U74" s="14">
        <f ca="1" t="shared" si="19"/>
        <v>0</v>
      </c>
      <c r="V74" s="14">
        <f ca="1" t="shared" si="19"/>
        <v>0</v>
      </c>
      <c r="W74" s="14">
        <f ca="1" t="shared" si="19"/>
        <v>0</v>
      </c>
      <c r="X74" s="14">
        <f ca="1" t="shared" si="19"/>
        <v>0</v>
      </c>
      <c r="Y74" s="14">
        <f ca="1" t="shared" si="19"/>
        <v>0</v>
      </c>
      <c r="Z74" s="14">
        <f ca="1" t="shared" si="19"/>
        <v>1</v>
      </c>
      <c r="AA74" s="14">
        <f ca="1" t="shared" si="19"/>
        <v>0</v>
      </c>
      <c r="AB74" s="14">
        <f ca="1" t="shared" si="19"/>
        <v>0</v>
      </c>
      <c r="AC74" s="14">
        <f ca="1" t="shared" si="19"/>
        <v>0</v>
      </c>
      <c r="AD74" s="14">
        <f ca="1" t="shared" si="19"/>
        <v>0</v>
      </c>
      <c r="AE74" s="14">
        <f ca="1" t="shared" si="19"/>
        <v>0</v>
      </c>
      <c r="AF74" s="14">
        <f ca="1" t="shared" si="19"/>
        <v>0</v>
      </c>
      <c r="AG74" s="14">
        <f ca="1" t="shared" si="19"/>
        <v>0</v>
      </c>
      <c r="AH74" s="14">
        <f ca="1" t="shared" si="19"/>
        <v>1</v>
      </c>
      <c r="AI74" s="14">
        <f ca="1" t="shared" si="19"/>
        <v>0</v>
      </c>
      <c r="AJ74" s="14">
        <f ca="1" t="shared" si="19"/>
        <v>0</v>
      </c>
      <c r="AK74" s="14">
        <f ca="1" t="shared" si="19"/>
        <v>1</v>
      </c>
      <c r="AL74" s="14">
        <f ca="1" t="shared" si="19"/>
        <v>1</v>
      </c>
      <c r="AM74" s="14">
        <f ca="1" t="shared" si="19"/>
        <v>0</v>
      </c>
      <c r="AN74" s="14">
        <f ca="1" t="shared" si="19"/>
        <v>0</v>
      </c>
      <c r="AO74" s="14">
        <f ca="1" t="shared" si="19"/>
        <v>0</v>
      </c>
      <c r="AP74" s="14">
        <f ca="1" t="shared" si="19"/>
        <v>0</v>
      </c>
      <c r="AQ74" s="14">
        <f ca="1" t="shared" si="19"/>
        <v>0</v>
      </c>
      <c r="AR74" s="14">
        <f ca="1" t="shared" si="19"/>
        <v>0</v>
      </c>
      <c r="AS74" s="14">
        <f ca="1" t="shared" si="19"/>
        <v>0</v>
      </c>
      <c r="AT74" s="14">
        <f ca="1" t="shared" si="19"/>
        <v>0</v>
      </c>
      <c r="AU74" s="14">
        <f ca="1" t="shared" si="19"/>
        <v>0</v>
      </c>
      <c r="AV74" s="14">
        <f ca="1" t="shared" si="19"/>
        <v>0</v>
      </c>
    </row>
    <row r="75" spans="3:48" ht="12.75">
      <c r="C75">
        <f t="shared" si="8"/>
        <v>17</v>
      </c>
      <c r="D75" s="5">
        <f>D74+1.96*G74</f>
        <v>0.2606575799482349</v>
      </c>
      <c r="E75" s="12">
        <v>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  <c r="T75" s="2"/>
      <c r="U75" s="2"/>
      <c r="V75" s="2"/>
      <c r="W75" s="2"/>
      <c r="X75" s="2"/>
      <c r="Y75" s="2"/>
      <c r="Z75" s="2"/>
      <c r="AA75" s="2"/>
      <c r="AB75" s="2"/>
      <c r="AC75" s="3"/>
      <c r="AD75" s="2"/>
      <c r="AE75" s="2"/>
      <c r="AF75" s="2"/>
      <c r="AG75" s="2"/>
      <c r="AH75" s="2"/>
      <c r="AI75" s="2"/>
      <c r="AJ75" s="2"/>
      <c r="AK75" s="2"/>
      <c r="AL75" s="2"/>
      <c r="AM75" s="3"/>
      <c r="AN75" s="2"/>
      <c r="AO75" s="2"/>
      <c r="AP75" s="2"/>
      <c r="AQ75" s="2"/>
      <c r="AR75" s="2"/>
      <c r="AS75" s="2"/>
      <c r="AT75" s="2"/>
      <c r="AU75" s="2"/>
      <c r="AV75" s="2"/>
    </row>
    <row r="76" spans="3:48" ht="12.75">
      <c r="C76">
        <f t="shared" si="8"/>
        <v>18</v>
      </c>
      <c r="D76" s="2">
        <f>D77-1.96*G77</f>
        <v>0.1579845078873435</v>
      </c>
      <c r="E76" s="12">
        <v>1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  <c r="T76" s="2"/>
      <c r="U76" s="2"/>
      <c r="V76" s="2"/>
      <c r="W76" s="2"/>
      <c r="X76" s="2"/>
      <c r="Y76" s="2"/>
      <c r="Z76" s="2"/>
      <c r="AA76" s="2"/>
      <c r="AB76" s="2"/>
      <c r="AC76" s="3"/>
      <c r="AD76" s="2"/>
      <c r="AE76" s="2"/>
      <c r="AF76" s="2"/>
      <c r="AG76" s="2"/>
      <c r="AH76" s="2"/>
      <c r="AI76" s="2"/>
      <c r="AJ76" s="2"/>
      <c r="AK76" s="2"/>
      <c r="AL76" s="2"/>
      <c r="AM76" s="3"/>
      <c r="AN76" s="2"/>
      <c r="AO76" s="2"/>
      <c r="AP76" s="2"/>
      <c r="AQ76" s="2"/>
      <c r="AR76" s="2"/>
      <c r="AS76" s="2"/>
      <c r="AT76" s="2"/>
      <c r="AU76" s="2"/>
      <c r="AV76" s="2"/>
    </row>
    <row r="77" spans="3:48" ht="12.75">
      <c r="C77">
        <f t="shared" si="8"/>
        <v>18</v>
      </c>
      <c r="D77" s="2">
        <f>AVERAGE(I77:AV77)</f>
        <v>0.3</v>
      </c>
      <c r="E77" s="12">
        <v>2</v>
      </c>
      <c r="F77" s="14">
        <f>IF(AND(D76&lt;=PopParameter,D78&gt;=PopParameter),1,0)</f>
        <v>1</v>
      </c>
      <c r="G77" s="2">
        <f>SQRT(D77*(1-D77)/SampleSize)</f>
        <v>0.07245688373094719</v>
      </c>
      <c r="H77" s="2"/>
      <c r="I77" s="14">
        <f aca="true" ca="1" t="shared" si="20" ref="I77:AV77">IF(RAND()&lt;=PopParameter,1,0)</f>
        <v>0</v>
      </c>
      <c r="J77" s="14">
        <f ca="1" t="shared" si="20"/>
        <v>0</v>
      </c>
      <c r="K77" s="14">
        <f ca="1" t="shared" si="20"/>
        <v>1</v>
      </c>
      <c r="L77" s="14">
        <f ca="1" t="shared" si="20"/>
        <v>0</v>
      </c>
      <c r="M77" s="14">
        <f ca="1" t="shared" si="20"/>
        <v>0</v>
      </c>
      <c r="N77" s="14">
        <f ca="1" t="shared" si="20"/>
        <v>0</v>
      </c>
      <c r="O77" s="14">
        <f ca="1" t="shared" si="20"/>
        <v>0</v>
      </c>
      <c r="P77" s="14">
        <f ca="1" t="shared" si="20"/>
        <v>0</v>
      </c>
      <c r="Q77" s="14">
        <f ca="1" t="shared" si="20"/>
        <v>0</v>
      </c>
      <c r="R77" s="14">
        <f ca="1" t="shared" si="20"/>
        <v>0</v>
      </c>
      <c r="S77" s="14">
        <f ca="1" t="shared" si="20"/>
        <v>1</v>
      </c>
      <c r="T77" s="14">
        <f ca="1" t="shared" si="20"/>
        <v>1</v>
      </c>
      <c r="U77" s="14">
        <f ca="1" t="shared" si="20"/>
        <v>0</v>
      </c>
      <c r="V77" s="14">
        <f ca="1" t="shared" si="20"/>
        <v>0</v>
      </c>
      <c r="W77" s="14">
        <f ca="1" t="shared" si="20"/>
        <v>0</v>
      </c>
      <c r="X77" s="14">
        <f ca="1" t="shared" si="20"/>
        <v>1</v>
      </c>
      <c r="Y77" s="14">
        <f ca="1" t="shared" si="20"/>
        <v>0</v>
      </c>
      <c r="Z77" s="14">
        <f ca="1" t="shared" si="20"/>
        <v>0</v>
      </c>
      <c r="AA77" s="14">
        <f ca="1" t="shared" si="20"/>
        <v>1</v>
      </c>
      <c r="AB77" s="14">
        <f ca="1" t="shared" si="20"/>
        <v>0</v>
      </c>
      <c r="AC77" s="14">
        <f ca="1" t="shared" si="20"/>
        <v>0</v>
      </c>
      <c r="AD77" s="14">
        <f ca="1" t="shared" si="20"/>
        <v>1</v>
      </c>
      <c r="AE77" s="14">
        <f ca="1" t="shared" si="20"/>
        <v>0</v>
      </c>
      <c r="AF77" s="14">
        <f ca="1" t="shared" si="20"/>
        <v>0</v>
      </c>
      <c r="AG77" s="14">
        <f ca="1" t="shared" si="20"/>
        <v>1</v>
      </c>
      <c r="AH77" s="14">
        <f ca="1" t="shared" si="20"/>
        <v>0</v>
      </c>
      <c r="AI77" s="14">
        <f ca="1" t="shared" si="20"/>
        <v>0</v>
      </c>
      <c r="AJ77" s="14">
        <f ca="1" t="shared" si="20"/>
        <v>0</v>
      </c>
      <c r="AK77" s="14">
        <f ca="1" t="shared" si="20"/>
        <v>1</v>
      </c>
      <c r="AL77" s="14">
        <f ca="1" t="shared" si="20"/>
        <v>0</v>
      </c>
      <c r="AM77" s="14">
        <f ca="1" t="shared" si="20"/>
        <v>1</v>
      </c>
      <c r="AN77" s="14">
        <f ca="1" t="shared" si="20"/>
        <v>1</v>
      </c>
      <c r="AO77" s="14">
        <f ca="1" t="shared" si="20"/>
        <v>0</v>
      </c>
      <c r="AP77" s="14">
        <f ca="1" t="shared" si="20"/>
        <v>0</v>
      </c>
      <c r="AQ77" s="14">
        <f ca="1" t="shared" si="20"/>
        <v>1</v>
      </c>
      <c r="AR77" s="14">
        <f ca="1" t="shared" si="20"/>
        <v>0</v>
      </c>
      <c r="AS77" s="14">
        <f ca="1" t="shared" si="20"/>
        <v>1</v>
      </c>
      <c r="AT77" s="14">
        <f ca="1" t="shared" si="20"/>
        <v>0</v>
      </c>
      <c r="AU77" s="14">
        <f ca="1" t="shared" si="20"/>
        <v>0</v>
      </c>
      <c r="AV77" s="14">
        <f ca="1" t="shared" si="20"/>
        <v>0</v>
      </c>
    </row>
    <row r="78" spans="3:48" ht="12.75">
      <c r="C78">
        <f t="shared" si="8"/>
        <v>18</v>
      </c>
      <c r="D78" s="5">
        <f>D77+1.96*G77</f>
        <v>0.44201549211265645</v>
      </c>
      <c r="E78" s="12">
        <v>1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  <c r="T78" s="2"/>
      <c r="U78" s="2"/>
      <c r="V78" s="2"/>
      <c r="W78" s="2"/>
      <c r="X78" s="2"/>
      <c r="Y78" s="2"/>
      <c r="Z78" s="2"/>
      <c r="AA78" s="2"/>
      <c r="AB78" s="2"/>
      <c r="AC78" s="3"/>
      <c r="AD78" s="2"/>
      <c r="AE78" s="2"/>
      <c r="AF78" s="2"/>
      <c r="AG78" s="2"/>
      <c r="AH78" s="2"/>
      <c r="AI78" s="2"/>
      <c r="AJ78" s="2"/>
      <c r="AK78" s="2"/>
      <c r="AL78" s="2"/>
      <c r="AM78" s="3"/>
      <c r="AN78" s="2"/>
      <c r="AO78" s="2"/>
      <c r="AP78" s="2"/>
      <c r="AQ78" s="2"/>
      <c r="AR78" s="2"/>
      <c r="AS78" s="2"/>
      <c r="AT78" s="2"/>
      <c r="AU78" s="2"/>
      <c r="AV78" s="2"/>
    </row>
    <row r="79" spans="3:48" ht="12.75">
      <c r="C79">
        <f t="shared" si="8"/>
        <v>19</v>
      </c>
      <c r="D79" s="2">
        <f>D80-1.96*G80</f>
        <v>0.09558989606680629</v>
      </c>
      <c r="E79" s="12">
        <v>1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  <c r="T79" s="2"/>
      <c r="U79" s="2"/>
      <c r="V79" s="2"/>
      <c r="W79" s="2"/>
      <c r="X79" s="2"/>
      <c r="Y79" s="2"/>
      <c r="Z79" s="2"/>
      <c r="AA79" s="2"/>
      <c r="AB79" s="2"/>
      <c r="AC79" s="3"/>
      <c r="AD79" s="2"/>
      <c r="AE79" s="2"/>
      <c r="AF79" s="2"/>
      <c r="AG79" s="2"/>
      <c r="AH79" s="2"/>
      <c r="AI79" s="2"/>
      <c r="AJ79" s="2"/>
      <c r="AK79" s="2"/>
      <c r="AL79" s="2"/>
      <c r="AM79" s="3"/>
      <c r="AN79" s="2"/>
      <c r="AO79" s="2"/>
      <c r="AP79" s="2"/>
      <c r="AQ79" s="2"/>
      <c r="AR79" s="2"/>
      <c r="AS79" s="2"/>
      <c r="AT79" s="2"/>
      <c r="AU79" s="2"/>
      <c r="AV79" s="2"/>
    </row>
    <row r="80" spans="3:48" ht="12.75">
      <c r="C80">
        <f t="shared" si="8"/>
        <v>19</v>
      </c>
      <c r="D80" s="2">
        <f>AVERAGE(I80:AV80)</f>
        <v>0.225</v>
      </c>
      <c r="E80" s="12">
        <v>2</v>
      </c>
      <c r="F80" s="14">
        <f>IF(AND(D79&lt;=PopParameter,D81&gt;=PopParameter),1,0)</f>
        <v>1</v>
      </c>
      <c r="G80" s="2">
        <f>SQRT(D80*(1-D80)/SampleSize)</f>
        <v>0.06602556323122129</v>
      </c>
      <c r="H80" s="2"/>
      <c r="I80" s="14">
        <f aca="true" ca="1" t="shared" si="21" ref="I80:AV80">IF(RAND()&lt;=PopParameter,1,0)</f>
        <v>0</v>
      </c>
      <c r="J80" s="14">
        <f ca="1" t="shared" si="21"/>
        <v>0</v>
      </c>
      <c r="K80" s="14">
        <f ca="1" t="shared" si="21"/>
        <v>0</v>
      </c>
      <c r="L80" s="14">
        <f ca="1" t="shared" si="21"/>
        <v>1</v>
      </c>
      <c r="M80" s="14">
        <f ca="1" t="shared" si="21"/>
        <v>1</v>
      </c>
      <c r="N80" s="14">
        <f ca="1" t="shared" si="21"/>
        <v>0</v>
      </c>
      <c r="O80" s="14">
        <f ca="1" t="shared" si="21"/>
        <v>0</v>
      </c>
      <c r="P80" s="14">
        <f ca="1" t="shared" si="21"/>
        <v>0</v>
      </c>
      <c r="Q80" s="14">
        <f ca="1" t="shared" si="21"/>
        <v>1</v>
      </c>
      <c r="R80" s="14">
        <f ca="1" t="shared" si="21"/>
        <v>0</v>
      </c>
      <c r="S80" s="14">
        <f ca="1" t="shared" si="21"/>
        <v>1</v>
      </c>
      <c r="T80" s="14">
        <f ca="1" t="shared" si="21"/>
        <v>0</v>
      </c>
      <c r="U80" s="14">
        <f ca="1" t="shared" si="21"/>
        <v>0</v>
      </c>
      <c r="V80" s="14">
        <f ca="1" t="shared" si="21"/>
        <v>0</v>
      </c>
      <c r="W80" s="14">
        <f ca="1" t="shared" si="21"/>
        <v>0</v>
      </c>
      <c r="X80" s="14">
        <f ca="1" t="shared" si="21"/>
        <v>1</v>
      </c>
      <c r="Y80" s="14">
        <f ca="1" t="shared" si="21"/>
        <v>0</v>
      </c>
      <c r="Z80" s="14">
        <f ca="1" t="shared" si="21"/>
        <v>0</v>
      </c>
      <c r="AA80" s="14">
        <f ca="1" t="shared" si="21"/>
        <v>0</v>
      </c>
      <c r="AB80" s="14">
        <f ca="1" t="shared" si="21"/>
        <v>1</v>
      </c>
      <c r="AC80" s="14">
        <f ca="1" t="shared" si="21"/>
        <v>1</v>
      </c>
      <c r="AD80" s="14">
        <f ca="1" t="shared" si="21"/>
        <v>0</v>
      </c>
      <c r="AE80" s="14">
        <f ca="1" t="shared" si="21"/>
        <v>0</v>
      </c>
      <c r="AF80" s="14">
        <f ca="1" t="shared" si="21"/>
        <v>0</v>
      </c>
      <c r="AG80" s="14">
        <f ca="1" t="shared" si="21"/>
        <v>0</v>
      </c>
      <c r="AH80" s="14">
        <f ca="1" t="shared" si="21"/>
        <v>0</v>
      </c>
      <c r="AI80" s="14">
        <f ca="1" t="shared" si="21"/>
        <v>1</v>
      </c>
      <c r="AJ80" s="14">
        <f ca="1" t="shared" si="21"/>
        <v>0</v>
      </c>
      <c r="AK80" s="14">
        <f ca="1" t="shared" si="21"/>
        <v>1</v>
      </c>
      <c r="AL80" s="14">
        <f ca="1" t="shared" si="21"/>
        <v>0</v>
      </c>
      <c r="AM80" s="14">
        <f ca="1" t="shared" si="21"/>
        <v>0</v>
      </c>
      <c r="AN80" s="14">
        <f ca="1" t="shared" si="21"/>
        <v>0</v>
      </c>
      <c r="AO80" s="14">
        <f ca="1" t="shared" si="21"/>
        <v>0</v>
      </c>
      <c r="AP80" s="14">
        <f ca="1" t="shared" si="21"/>
        <v>0</v>
      </c>
      <c r="AQ80" s="14">
        <f ca="1" t="shared" si="21"/>
        <v>0</v>
      </c>
      <c r="AR80" s="14">
        <f ca="1" t="shared" si="21"/>
        <v>0</v>
      </c>
      <c r="AS80" s="14">
        <f ca="1" t="shared" si="21"/>
        <v>0</v>
      </c>
      <c r="AT80" s="14">
        <f ca="1" t="shared" si="21"/>
        <v>0</v>
      </c>
      <c r="AU80" s="14">
        <f ca="1" t="shared" si="21"/>
        <v>0</v>
      </c>
      <c r="AV80" s="14">
        <f ca="1" t="shared" si="21"/>
        <v>0</v>
      </c>
    </row>
    <row r="81" spans="3:48" ht="12.75">
      <c r="C81">
        <f t="shared" si="8"/>
        <v>19</v>
      </c>
      <c r="D81" s="5">
        <f>D80+1.96*G80</f>
        <v>0.3544101039331937</v>
      </c>
      <c r="E81" s="12">
        <v>1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  <c r="T81" s="2"/>
      <c r="U81" s="2"/>
      <c r="V81" s="2"/>
      <c r="W81" s="2"/>
      <c r="X81" s="2"/>
      <c r="Y81" s="2"/>
      <c r="Z81" s="2"/>
      <c r="AA81" s="2"/>
      <c r="AB81" s="2"/>
      <c r="AC81" s="3"/>
      <c r="AD81" s="2"/>
      <c r="AE81" s="2"/>
      <c r="AF81" s="2"/>
      <c r="AG81" s="2"/>
      <c r="AH81" s="2"/>
      <c r="AI81" s="2"/>
      <c r="AJ81" s="2"/>
      <c r="AK81" s="2"/>
      <c r="AL81" s="2"/>
      <c r="AM81" s="3"/>
      <c r="AN81" s="2"/>
      <c r="AO81" s="2"/>
      <c r="AP81" s="2"/>
      <c r="AQ81" s="2"/>
      <c r="AR81" s="2"/>
      <c r="AS81" s="2"/>
      <c r="AT81" s="2"/>
      <c r="AU81" s="2"/>
      <c r="AV81" s="2"/>
    </row>
    <row r="82" spans="3:48" ht="12.75">
      <c r="C82">
        <f t="shared" si="8"/>
        <v>20</v>
      </c>
      <c r="D82" s="2">
        <f>D83-1.96*G83</f>
        <v>0.1798491302127335</v>
      </c>
      <c r="E82" s="12">
        <v>1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  <c r="T82" s="2"/>
      <c r="U82" s="2"/>
      <c r="V82" s="2"/>
      <c r="W82" s="2"/>
      <c r="X82" s="2"/>
      <c r="Y82" s="2"/>
      <c r="Z82" s="2"/>
      <c r="AA82" s="2"/>
      <c r="AB82" s="2"/>
      <c r="AC82" s="3"/>
      <c r="AD82" s="2"/>
      <c r="AE82" s="2"/>
      <c r="AF82" s="2"/>
      <c r="AG82" s="2"/>
      <c r="AH82" s="2"/>
      <c r="AI82" s="2"/>
      <c r="AJ82" s="2"/>
      <c r="AK82" s="2"/>
      <c r="AL82" s="2"/>
      <c r="AM82" s="3"/>
      <c r="AN82" s="2"/>
      <c r="AO82" s="2"/>
      <c r="AP82" s="2"/>
      <c r="AQ82" s="2"/>
      <c r="AR82" s="2"/>
      <c r="AS82" s="2"/>
      <c r="AT82" s="2"/>
      <c r="AU82" s="2"/>
      <c r="AV82" s="2"/>
    </row>
    <row r="83" spans="3:48" ht="12.75">
      <c r="C83">
        <f t="shared" si="8"/>
        <v>20</v>
      </c>
      <c r="D83" s="2">
        <f>AVERAGE(I83:AV83)</f>
        <v>0.325</v>
      </c>
      <c r="E83" s="12">
        <v>2</v>
      </c>
      <c r="F83" s="14">
        <f>IF(AND(D82&lt;=PopParameter,D84&gt;=PopParameter),1,0)</f>
        <v>1</v>
      </c>
      <c r="G83" s="2">
        <f>SQRT(D83*(1-D83)/SampleSize)</f>
        <v>0.07405656621799313</v>
      </c>
      <c r="H83" s="2"/>
      <c r="I83" s="14">
        <f aca="true" ca="1" t="shared" si="22" ref="I83:AV83">IF(RAND()&lt;=PopParameter,1,0)</f>
        <v>0</v>
      </c>
      <c r="J83" s="14">
        <f ca="1" t="shared" si="22"/>
        <v>0</v>
      </c>
      <c r="K83" s="14">
        <f ca="1" t="shared" si="22"/>
        <v>1</v>
      </c>
      <c r="L83" s="14">
        <f ca="1" t="shared" si="22"/>
        <v>1</v>
      </c>
      <c r="M83" s="14">
        <f ca="1" t="shared" si="22"/>
        <v>0</v>
      </c>
      <c r="N83" s="14">
        <f ca="1" t="shared" si="22"/>
        <v>1</v>
      </c>
      <c r="O83" s="14">
        <f ca="1" t="shared" si="22"/>
        <v>0</v>
      </c>
      <c r="P83" s="14">
        <f ca="1" t="shared" si="22"/>
        <v>0</v>
      </c>
      <c r="Q83" s="14">
        <f ca="1" t="shared" si="22"/>
        <v>0</v>
      </c>
      <c r="R83" s="14">
        <f ca="1" t="shared" si="22"/>
        <v>0</v>
      </c>
      <c r="S83" s="14">
        <f ca="1" t="shared" si="22"/>
        <v>1</v>
      </c>
      <c r="T83" s="14">
        <f ca="1" t="shared" si="22"/>
        <v>0</v>
      </c>
      <c r="U83" s="14">
        <f ca="1" t="shared" si="22"/>
        <v>0</v>
      </c>
      <c r="V83" s="14">
        <f ca="1" t="shared" si="22"/>
        <v>1</v>
      </c>
      <c r="W83" s="14">
        <f ca="1" t="shared" si="22"/>
        <v>0</v>
      </c>
      <c r="X83" s="14">
        <f ca="1" t="shared" si="22"/>
        <v>1</v>
      </c>
      <c r="Y83" s="14">
        <f ca="1" t="shared" si="22"/>
        <v>0</v>
      </c>
      <c r="Z83" s="14">
        <f ca="1" t="shared" si="22"/>
        <v>0</v>
      </c>
      <c r="AA83" s="14">
        <f ca="1" t="shared" si="22"/>
        <v>1</v>
      </c>
      <c r="AB83" s="14">
        <f ca="1" t="shared" si="22"/>
        <v>0</v>
      </c>
      <c r="AC83" s="14">
        <f ca="1" t="shared" si="22"/>
        <v>0</v>
      </c>
      <c r="AD83" s="14">
        <f ca="1" t="shared" si="22"/>
        <v>0</v>
      </c>
      <c r="AE83" s="14">
        <f ca="1" t="shared" si="22"/>
        <v>0</v>
      </c>
      <c r="AF83" s="14">
        <f ca="1" t="shared" si="22"/>
        <v>0</v>
      </c>
      <c r="AG83" s="14">
        <f ca="1" t="shared" si="22"/>
        <v>0</v>
      </c>
      <c r="AH83" s="14">
        <f ca="1" t="shared" si="22"/>
        <v>0</v>
      </c>
      <c r="AI83" s="14">
        <f ca="1" t="shared" si="22"/>
        <v>0</v>
      </c>
      <c r="AJ83" s="14">
        <f ca="1" t="shared" si="22"/>
        <v>1</v>
      </c>
      <c r="AK83" s="14">
        <f ca="1" t="shared" si="22"/>
        <v>1</v>
      </c>
      <c r="AL83" s="14">
        <f ca="1" t="shared" si="22"/>
        <v>0</v>
      </c>
      <c r="AM83" s="14">
        <f ca="1" t="shared" si="22"/>
        <v>0</v>
      </c>
      <c r="AN83" s="14">
        <f ca="1" t="shared" si="22"/>
        <v>1</v>
      </c>
      <c r="AO83" s="14">
        <f ca="1" t="shared" si="22"/>
        <v>1</v>
      </c>
      <c r="AP83" s="14">
        <f ca="1" t="shared" si="22"/>
        <v>0</v>
      </c>
      <c r="AQ83" s="14">
        <f ca="1" t="shared" si="22"/>
        <v>0</v>
      </c>
      <c r="AR83" s="14">
        <f ca="1" t="shared" si="22"/>
        <v>0</v>
      </c>
      <c r="AS83" s="14">
        <f ca="1" t="shared" si="22"/>
        <v>1</v>
      </c>
      <c r="AT83" s="14">
        <f ca="1" t="shared" si="22"/>
        <v>0</v>
      </c>
      <c r="AU83" s="14">
        <f ca="1" t="shared" si="22"/>
        <v>0</v>
      </c>
      <c r="AV83" s="14">
        <f ca="1" t="shared" si="22"/>
        <v>1</v>
      </c>
    </row>
    <row r="84" spans="3:48" ht="12.75">
      <c r="C84">
        <f t="shared" si="8"/>
        <v>20</v>
      </c>
      <c r="D84" s="5">
        <f>D83+1.96*G83</f>
        <v>0.4701508697872665</v>
      </c>
      <c r="E84" s="12">
        <v>1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  <c r="T84" s="2"/>
      <c r="U84" s="2"/>
      <c r="V84" s="2"/>
      <c r="W84" s="2"/>
      <c r="X84" s="2"/>
      <c r="Y84" s="2"/>
      <c r="Z84" s="2"/>
      <c r="AA84" s="2"/>
      <c r="AB84" s="2"/>
      <c r="AC84" s="3"/>
      <c r="AD84" s="2"/>
      <c r="AE84" s="2"/>
      <c r="AF84" s="2"/>
      <c r="AG84" s="2"/>
      <c r="AH84" s="2"/>
      <c r="AI84" s="2"/>
      <c r="AJ84" s="2"/>
      <c r="AK84" s="2"/>
      <c r="AL84" s="2"/>
      <c r="AM84" s="3"/>
      <c r="AN84" s="2"/>
      <c r="AO84" s="2"/>
      <c r="AP84" s="2"/>
      <c r="AQ84" s="2"/>
      <c r="AR84" s="2"/>
      <c r="AS84" s="2"/>
      <c r="AT84" s="2"/>
      <c r="AU84" s="2"/>
      <c r="AV84" s="2"/>
    </row>
    <row r="86" ht="12.75">
      <c r="A86" t="s">
        <v>16</v>
      </c>
    </row>
  </sheetData>
  <hyperlinks>
    <hyperlink ref="A2" r:id="rId1" display="www.epidemiolog.net/studymat/"/>
  </hyperlinks>
  <printOptions/>
  <pageMargins left="0.75" right="0.75" top="1" bottom="1" header="0.5" footer="0.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Department of Epidemiology</Manager>
  <Company>UNC School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Confidence interval visualizer</dc:title>
  <dc:subject>EPID600, www.unc.edu/epid600/</dc:subject>
  <dc:creator>Victor J. Schoenbach, www.unc.edu/~vschoenb/</dc:creator>
  <cp:keywords/>
  <dc:description>www.epidemiolog.net/studymat/
</dc:description>
  <cp:lastModifiedBy>Victor J. Schoenbach</cp:lastModifiedBy>
  <dcterms:created xsi:type="dcterms:W3CDTF">2008-07-06T13:00:02Z</dcterms:created>
  <dcterms:modified xsi:type="dcterms:W3CDTF">2008-07-06T17:12:52Z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